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75" windowWidth="8460" windowHeight="2055" tabRatio="376" activeTab="2"/>
  </bookViews>
  <sheets>
    <sheet name="matrix" sheetId="1" r:id="rId1"/>
    <sheet name="lasv.aud." sheetId="2" r:id="rId2"/>
    <sheet name="I kursas" sheetId="3" r:id="rId3"/>
    <sheet name="II kursas " sheetId="4" r:id="rId4"/>
    <sheet name="III k" sheetId="5" r:id="rId5"/>
    <sheet name="IV k" sheetId="6" r:id="rId6"/>
    <sheet name="IM" sheetId="7" r:id="rId7"/>
    <sheet name="IIM" sheetId="8" r:id="rId8"/>
    <sheet name="Sheet2" sheetId="9" r:id="rId9"/>
    <sheet name="Sheet3" sheetId="10" r:id="rId10"/>
  </sheets>
  <definedNames>
    <definedName name="_xlnm._FilterDatabase" localSheetId="0" hidden="1">'matrix'!$A$3:$N$625</definedName>
  </definedNames>
  <calcPr fullCalcOnLoad="1"/>
</workbook>
</file>

<file path=xl/comments2.xml><?xml version="1.0" encoding="utf-8"?>
<comments xmlns="http://schemas.openxmlformats.org/spreadsheetml/2006/main">
  <authors>
    <author>Terese</author>
    <author>Giedre</author>
  </authors>
  <commentList>
    <comment ref="S1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fiziku 40 stud</t>
        </r>
      </text>
    </comment>
    <comment ref="Q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nuo 11 01 eina i laboratorija, aud. Laisva
Ateina masevičius iš FChA  ir OChA biochemijos pratybos 10-11;  11-12
</t>
        </r>
      </text>
    </comment>
    <comment ref="L7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uima org. Medikai Dodonova. Perspėti kai ateis senjorai</t>
        </r>
      </text>
    </comment>
    <comment ref="O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Biochemijos paskaita III k. 80 stud</t>
        </r>
      </text>
    </comment>
    <comment ref="A4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39 vietos</t>
        </r>
      </text>
    </comment>
    <comment ref="N16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48 vietos</t>
        </r>
      </text>
    </comment>
    <comment ref="N4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110 vietų</t>
        </r>
      </text>
    </comment>
    <comment ref="N2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22 vietos</t>
        </r>
      </text>
    </comment>
    <comment ref="A16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40 vietų</t>
        </r>
      </text>
    </comment>
    <comment ref="A1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30 vietų</t>
        </r>
      </text>
    </comment>
    <comment ref="A2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34 vietos</t>
        </r>
      </text>
    </comment>
    <comment ref="F17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Ramanavčius nuo 10 26 neturi auditorijos..., kelti į antradienį II mag nano</t>
        </r>
      </text>
    </comment>
    <comment ref="T30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09 04 13 val. Susitikimas su FCh IM studentais</t>
        </r>
      </text>
    </comment>
    <comment ref="W25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09 12 Simas egzaminas
Anglų klb Jankūnienė Neurobiofizika I K</t>
        </r>
      </text>
    </comment>
    <comment ref="W13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09 12 Olga repeticija</t>
        </r>
      </text>
    </comment>
    <comment ref="U13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Grigoravičiūtė GMC</t>
        </r>
      </text>
    </comment>
  </commentList>
</comments>
</file>

<file path=xl/comments6.xml><?xml version="1.0" encoding="utf-8"?>
<comments xmlns="http://schemas.openxmlformats.org/spreadsheetml/2006/main">
  <authors>
    <author>Terese</author>
  </authors>
  <commentList>
    <comment ref="J2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pasirenkamasi</t>
        </r>
        <r>
          <rPr>
            <sz val="9"/>
            <rFont val="Tahoma"/>
            <family val="2"/>
          </rPr>
          <t>s</t>
        </r>
      </text>
    </comment>
    <comment ref="J2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pasirenkamasi</t>
        </r>
        <r>
          <rPr>
            <sz val="9"/>
            <rFont val="Tahoma"/>
            <family val="2"/>
          </rPr>
          <t>s</t>
        </r>
      </text>
    </comment>
  </commentList>
</comments>
</file>

<file path=xl/comments8.xml><?xml version="1.0" encoding="utf-8"?>
<comments xmlns="http://schemas.openxmlformats.org/spreadsheetml/2006/main">
  <authors>
    <author>Terese</author>
  </authors>
  <commentList>
    <comment ref="J4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8 stud.</t>
        </r>
      </text>
    </comment>
    <comment ref="J48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12 stud</t>
        </r>
      </text>
    </comment>
  </commentList>
</comments>
</file>

<file path=xl/sharedStrings.xml><?xml version="1.0" encoding="utf-8"?>
<sst xmlns="http://schemas.openxmlformats.org/spreadsheetml/2006/main" count="2639" uniqueCount="923">
  <si>
    <t>TECHN</t>
  </si>
  <si>
    <t>sav. d.</t>
  </si>
  <si>
    <t>prad.</t>
  </si>
  <si>
    <t>pab.</t>
  </si>
  <si>
    <t>DALYKAS</t>
  </si>
  <si>
    <t>SEM.</t>
  </si>
  <si>
    <t>GRUPĖ</t>
  </si>
  <si>
    <t>val.</t>
  </si>
  <si>
    <t>DĖSTYTOJAI</t>
  </si>
  <si>
    <t>Aud.</t>
  </si>
  <si>
    <t>Katedra</t>
  </si>
  <si>
    <t>E</t>
  </si>
  <si>
    <t>AChA</t>
  </si>
  <si>
    <t>MIF</t>
  </si>
  <si>
    <t>PChA</t>
  </si>
  <si>
    <t xml:space="preserve">Bendroji chemija, lab. darbai  </t>
  </si>
  <si>
    <t>UKI</t>
  </si>
  <si>
    <t>OChA</t>
  </si>
  <si>
    <t>FChA</t>
  </si>
  <si>
    <t>KDA</t>
  </si>
  <si>
    <t>NChA</t>
  </si>
  <si>
    <t>AChK</t>
  </si>
  <si>
    <t>FF</t>
  </si>
  <si>
    <t>OChK</t>
  </si>
  <si>
    <t>OChL</t>
  </si>
  <si>
    <t>FChK</t>
  </si>
  <si>
    <t>FChL</t>
  </si>
  <si>
    <t>AChL</t>
  </si>
  <si>
    <t xml:space="preserve">Kvantinė chemija   </t>
  </si>
  <si>
    <t xml:space="preserve">Bioorganinė chemija  </t>
  </si>
  <si>
    <t>PChK</t>
  </si>
  <si>
    <t xml:space="preserve">Cheminė technologija, lab. darbai  </t>
  </si>
  <si>
    <t>PChL</t>
  </si>
  <si>
    <t>N</t>
  </si>
  <si>
    <t>A</t>
  </si>
  <si>
    <t>AChSL</t>
  </si>
  <si>
    <t>F</t>
  </si>
  <si>
    <t>O</t>
  </si>
  <si>
    <t>P</t>
  </si>
  <si>
    <t>PChSL</t>
  </si>
  <si>
    <t>1M</t>
  </si>
  <si>
    <t>B</t>
  </si>
  <si>
    <t xml:space="preserve">Mokslo tiriamasis darbas  </t>
  </si>
  <si>
    <t>C</t>
  </si>
  <si>
    <t xml:space="preserve">[[prof. A. Kareiva]]  </t>
  </si>
  <si>
    <t>3M</t>
  </si>
  <si>
    <t xml:space="preserve">Dujų chromatografija  </t>
  </si>
  <si>
    <t>Cheminė technologija fizikams</t>
  </si>
  <si>
    <t>KF</t>
  </si>
  <si>
    <t>Cheminė technologija fizikams, lab. darbai</t>
  </si>
  <si>
    <t>MedF</t>
  </si>
  <si>
    <t>GRC</t>
  </si>
  <si>
    <t>OCHK</t>
  </si>
  <si>
    <t>KVK</t>
  </si>
  <si>
    <t>I   KURSAS</t>
  </si>
  <si>
    <t>CHEM-1</t>
  </si>
  <si>
    <t>CHEM-2</t>
  </si>
  <si>
    <t>CHEM-3</t>
  </si>
  <si>
    <t>BIOCHEMIKAI</t>
  </si>
  <si>
    <t>PIRMADIENIS</t>
  </si>
  <si>
    <t>ANTRADIENIS</t>
  </si>
  <si>
    <t>TREČIADIENIS</t>
  </si>
  <si>
    <t>KETVIRTADIENIS</t>
  </si>
  <si>
    <t>PENKTADIENIS</t>
  </si>
  <si>
    <t>II   KURSAS</t>
  </si>
  <si>
    <t>III   KURSAS</t>
  </si>
  <si>
    <t>CF</t>
  </si>
  <si>
    <t>ACHK</t>
  </si>
  <si>
    <t>FCHK</t>
  </si>
  <si>
    <t>PCHK</t>
  </si>
  <si>
    <t xml:space="preserve">[[prof.V.Daujotis]]  </t>
  </si>
  <si>
    <t xml:space="preserve">Kieto kūno ir paviršiaus tyrimo metodai   </t>
  </si>
  <si>
    <t xml:space="preserve">Kieto kūno ir paviršiaus tyrimo metodai lab. darbai   </t>
  </si>
  <si>
    <t xml:space="preserve">[[prof.A.Padarauskas]]  </t>
  </si>
  <si>
    <t xml:space="preserve">Plastikai ir kompozitai   </t>
  </si>
  <si>
    <t xml:space="preserve">[[doc.V.Vičkačkaitė]]  </t>
  </si>
  <si>
    <t>kartu</t>
  </si>
  <si>
    <t>MAGISTRANTŪRA   I    KURSAS</t>
  </si>
  <si>
    <t>Mokslinis darbas</t>
  </si>
  <si>
    <t>VAL.</t>
  </si>
  <si>
    <t xml:space="preserve">[[doc.A.Brukštus]]    </t>
  </si>
  <si>
    <t>I</t>
  </si>
  <si>
    <t>II</t>
  </si>
  <si>
    <t>III</t>
  </si>
  <si>
    <t>IV</t>
  </si>
  <si>
    <t>V</t>
  </si>
  <si>
    <t xml:space="preserve">Fizika   </t>
  </si>
  <si>
    <t xml:space="preserve">Organinė chemija , lab. darbai    </t>
  </si>
  <si>
    <t xml:space="preserve">Fizikinė chemija , lab. darbai  </t>
  </si>
  <si>
    <t xml:space="preserve">Analizinė chemija , lab. darbai  </t>
  </si>
  <si>
    <t>AChA tame tarpe 15 iki 18</t>
  </si>
  <si>
    <t>Kareiva</t>
  </si>
  <si>
    <t xml:space="preserve">[[doc.V.Aleksa]]    </t>
  </si>
  <si>
    <t>BNChL</t>
  </si>
  <si>
    <t>Mokslo tiriamasis darbas</t>
  </si>
  <si>
    <t xml:space="preserve">Cheminė technologija, lab. darbai  1/2 gr.   </t>
  </si>
  <si>
    <t>MIF 1kl.</t>
  </si>
  <si>
    <t>Barkausk</t>
  </si>
  <si>
    <t>Kaval</t>
  </si>
  <si>
    <t>Makuška</t>
  </si>
  <si>
    <t>Vičkačk</t>
  </si>
  <si>
    <t>nesikerta, nes dirba kas du menesius</t>
  </si>
  <si>
    <t>FF, DFA</t>
  </si>
  <si>
    <t>1/2sav, 1/2 gr.</t>
  </si>
  <si>
    <t xml:space="preserve">[[prof.J.Barkauskas]]       </t>
  </si>
  <si>
    <t xml:space="preserve">[[doc. V.Kubilius]]   </t>
  </si>
  <si>
    <t>tvarkoj, dirba individ</t>
  </si>
  <si>
    <t xml:space="preserve">[[prof.J.Barkauskas]]  </t>
  </si>
  <si>
    <t xml:space="preserve">[[prof.J.Barkauskas]]    </t>
  </si>
  <si>
    <t xml:space="preserve">[[prof. A. Kareiva]]     </t>
  </si>
  <si>
    <t xml:space="preserve">Neorganinės chemijos rinktiniai skyriai       </t>
  </si>
  <si>
    <t xml:space="preserve">[[prof.S.Tautkus]]     </t>
  </si>
  <si>
    <t xml:space="preserve">[[prof.S.Tautkus]]  </t>
  </si>
  <si>
    <t>Vareikis (fizik)</t>
  </si>
  <si>
    <t xml:space="preserve">Biochemija        </t>
  </si>
  <si>
    <t xml:space="preserve">Analizinė chemija          </t>
  </si>
  <si>
    <t xml:space="preserve">Fizikinė chemija , lab. darbai         </t>
  </si>
  <si>
    <t xml:space="preserve">[[prof.S.Tautkus]]    </t>
  </si>
  <si>
    <t xml:space="preserve">Cheminė technologija, lab. darbai    </t>
  </si>
  <si>
    <t xml:space="preserve">Cheminė technologija, lab. darbai 1/2 gr. </t>
  </si>
  <si>
    <t>padvigubinta</t>
  </si>
  <si>
    <t xml:space="preserve">Bendroji chemija       </t>
  </si>
  <si>
    <t>32+16</t>
  </si>
  <si>
    <t xml:space="preserve">Organinė chemija    </t>
  </si>
  <si>
    <t>KVR</t>
  </si>
  <si>
    <t xml:space="preserve">Bendroji biologija   </t>
  </si>
  <si>
    <t xml:space="preserve">[[prof.S.Tautkus]]           </t>
  </si>
  <si>
    <t>Bendr. chem. l. darb. gyd. med.(11-12 gr.)</t>
  </si>
  <si>
    <t>Bendr. chem. l. darb. gyd. med.(7-8 gr.)</t>
  </si>
  <si>
    <t>Bendr. chem. l. darb. gyd. med. (3-4 gr.)</t>
  </si>
  <si>
    <t>Bendr. chem. l. darb. gyd. med. (5-6 gr.)</t>
  </si>
  <si>
    <t>lab.d. / pratybos</t>
  </si>
  <si>
    <t>KRChem</t>
  </si>
  <si>
    <t>BOCH-1</t>
  </si>
  <si>
    <t>BOCH-2</t>
  </si>
  <si>
    <t xml:space="preserve">Anglų kalba                      </t>
  </si>
  <si>
    <t xml:space="preserve">Bendroji chemija, lab.darbai     </t>
  </si>
  <si>
    <r>
      <t xml:space="preserve">Anglų kalba                       </t>
    </r>
    <r>
      <rPr>
        <b/>
        <sz val="10"/>
        <rFont val="Times New Roman Baltic"/>
        <family val="1"/>
      </rPr>
      <t xml:space="preserve"> </t>
    </r>
  </si>
  <si>
    <t xml:space="preserve">[[doc.I.Rozgienė]]   </t>
  </si>
  <si>
    <t>KRCh</t>
  </si>
  <si>
    <t xml:space="preserve">CHEM-3 </t>
  </si>
  <si>
    <r>
      <t xml:space="preserve">Analizinė chemija , lab. darbai       </t>
    </r>
  </si>
  <si>
    <t xml:space="preserve">Chromatografiniai analizes metodai, lab.d.     </t>
  </si>
  <si>
    <t>TGA</t>
  </si>
  <si>
    <t>ASA</t>
  </si>
  <si>
    <t>ASA-37kamb. (Andriaus Sniadeckio auditorija)</t>
  </si>
  <si>
    <t>Bark/fizikai, pratyb.</t>
  </si>
  <si>
    <t xml:space="preserve">[[prof.J.Barkauskas ]]  </t>
  </si>
  <si>
    <t>Bendr. chem. pratybos. fizikams.</t>
  </si>
  <si>
    <t>Bendros.chem.paskaita fizikams</t>
  </si>
  <si>
    <t xml:space="preserve">[[prof.A.Malinauskas]]     </t>
  </si>
  <si>
    <t>AChLS</t>
  </si>
  <si>
    <t xml:space="preserve"> Fizikinė chemija, lab.darbai       </t>
  </si>
  <si>
    <t xml:space="preserve">[[prof.A.Padarauskas]]   </t>
  </si>
  <si>
    <t xml:space="preserve">[[doc.D.Plaušinaitis]]   </t>
  </si>
  <si>
    <t xml:space="preserve">Rentgeno spindulių  difrakcinė analizė   </t>
  </si>
  <si>
    <t xml:space="preserve">[[prof.S.Tautkus ]  </t>
  </si>
  <si>
    <t>FF, 105a</t>
  </si>
  <si>
    <r>
      <t>Fizika, lab.darbai (</t>
    </r>
    <r>
      <rPr>
        <b/>
        <sz val="10"/>
        <rFont val="Times New Roman Baltic"/>
        <family val="1"/>
      </rPr>
      <t>1/2 gr., 1/2 sav.</t>
    </r>
    <r>
      <rPr>
        <sz val="10"/>
        <rFont val="Times New Roman Baltic"/>
        <family val="1"/>
      </rPr>
      <t xml:space="preserve">)   </t>
    </r>
  </si>
  <si>
    <t>FF,105a</t>
  </si>
  <si>
    <t xml:space="preserve">Fizika , lab. darbai  (1/2 gr. 1/2 sav)         </t>
  </si>
  <si>
    <t xml:space="preserve">Organinių junginių sintezės  metodai, lab. darbai  </t>
  </si>
  <si>
    <t>8,30  Valiūnienė</t>
  </si>
  <si>
    <t>Spektroskopiniai analizės metodai, lab. darbai  1/2 gr.</t>
  </si>
  <si>
    <t>Dujų chromatografija, lab. darbai  1/2 gr.</t>
  </si>
  <si>
    <t>Bakalauro darbas</t>
  </si>
  <si>
    <t>Bakaluro darbas</t>
  </si>
  <si>
    <t xml:space="preserve">[[prof.A.Ramanavičius]]   </t>
  </si>
  <si>
    <t>Praktika</t>
  </si>
  <si>
    <t xml:space="preserve">Kristalų chemija     </t>
  </si>
  <si>
    <t xml:space="preserve"> Bendroji chemija, lab. darbai         </t>
  </si>
  <si>
    <r>
      <t>[[dr.</t>
    </r>
    <r>
      <rPr>
        <sz val="10"/>
        <rFont val="Times New Roman Baltic"/>
        <family val="0"/>
      </rPr>
      <t>K</t>
    </r>
    <r>
      <rPr>
        <sz val="10"/>
        <rFont val="Times New Roman Baltic"/>
        <family val="1"/>
      </rPr>
      <t xml:space="preserve">.Sužiedėlis]]   </t>
    </r>
  </si>
  <si>
    <t xml:space="preserve">Molekulinė vėžio biologija ir imunologija   </t>
  </si>
  <si>
    <r>
      <t xml:space="preserve">Funkcinių grupių blokavimo metodai  </t>
    </r>
    <r>
      <rPr>
        <sz val="10"/>
        <rFont val="Times New Roman Baltic"/>
        <family val="1"/>
      </rPr>
      <t xml:space="preserve">  </t>
    </r>
  </si>
  <si>
    <t>3+5</t>
  </si>
  <si>
    <t xml:space="preserve">[[prof.A.Padarauskas]  </t>
  </si>
  <si>
    <t xml:space="preserve">[[doc.A.Vareikis]]  </t>
  </si>
  <si>
    <t>kartu I ir II kursas</t>
  </si>
  <si>
    <t xml:space="preserve">Chromatografiniai analizės metodai, lab. darbai  1/2 gr.  1/2 sav.  </t>
  </si>
  <si>
    <t xml:space="preserve">Restauravimo metodų parinkimo ir suderinamumo su kultūros vertybių technologijomis pagrindai   </t>
  </si>
  <si>
    <t xml:space="preserve"> Spektroskopiniai analizės metodai  </t>
  </si>
  <si>
    <r>
      <t xml:space="preserve">Fizikinė chemija , lab. darbai </t>
    </r>
  </si>
  <si>
    <t xml:space="preserve">Molekulinė vėžio biologija ir imunologija, lab.d.  </t>
  </si>
  <si>
    <t>Bendroji ir organinė chemija GF genetikai)</t>
  </si>
  <si>
    <t>Fizikinės chemijos lab.d.biologams (8-12;  12-16)</t>
  </si>
  <si>
    <t>NTM</t>
  </si>
  <si>
    <t xml:space="preserve">Studijų įvadas      </t>
  </si>
  <si>
    <t>NanoMedžCh</t>
  </si>
  <si>
    <t>nano</t>
  </si>
  <si>
    <t xml:space="preserve">[[prof. A.Beganskienė]]   </t>
  </si>
  <si>
    <t>16+16</t>
  </si>
  <si>
    <t xml:space="preserve">Nanotechnologijose taikomi tyrimo metodai   </t>
  </si>
  <si>
    <t xml:space="preserve">[[prof.J.Barkauskas]]   </t>
  </si>
  <si>
    <t xml:space="preserve">[[prof.V.Vičkačkaitė]]   </t>
  </si>
  <si>
    <t xml:space="preserve">Dujų chromatografija   </t>
  </si>
  <si>
    <t xml:space="preserve">Rentgeno spindulių difrakcinė analizė   </t>
  </si>
  <si>
    <t xml:space="preserve">Rentgeno spindulių difrakcinė analizė, tiriamasis darbas   </t>
  </si>
  <si>
    <t xml:space="preserve">Dujų chromatografija, tiriamasis darbas   </t>
  </si>
  <si>
    <t xml:space="preserve">[[prof.V.Vičkačkaitė]]    </t>
  </si>
  <si>
    <t xml:space="preserve">Imunoanalizė   </t>
  </si>
  <si>
    <t>FF,424 kab. III R</t>
  </si>
  <si>
    <t>424 kab.  III R</t>
  </si>
  <si>
    <t>FF, 424 kab.  III R</t>
  </si>
  <si>
    <t xml:space="preserve">[[prof.R.Raudonis]]     </t>
  </si>
  <si>
    <t xml:space="preserve">[[prof.R.Raudonis]]  </t>
  </si>
  <si>
    <t>Bendr. chem. l. darb. Odontologai</t>
  </si>
  <si>
    <t>I M Makuška</t>
  </si>
  <si>
    <t xml:space="preserve">[[doc.V.Kubilius]]   </t>
  </si>
  <si>
    <t xml:space="preserve">Ramanavičienė </t>
  </si>
  <si>
    <t xml:space="preserve">12,30 val. Chromatografiniai analizės metodai  </t>
  </si>
  <si>
    <t xml:space="preserve">[[prof.V.Vičkačkaitė]]  </t>
  </si>
  <si>
    <t>[[prof.V.Vičkačkaitė]]</t>
  </si>
  <si>
    <t xml:space="preserve">Organinių junginių analizės metodų taikymas medžiagotyroje, tiriamasis darbas   </t>
  </si>
  <si>
    <t>lab</t>
  </si>
  <si>
    <t xml:space="preserve">Rentgeno spindulių  difrakcinė analizė, lab. darbai   </t>
  </si>
  <si>
    <t xml:space="preserve">[[prof.V.Daujotis]]    </t>
  </si>
  <si>
    <t>lab.</t>
  </si>
  <si>
    <t xml:space="preserve">Kinetiniai ir elektrocheminiai analizės metodai   </t>
  </si>
  <si>
    <t xml:space="preserve">[[prof.A.Ramanavičius]]     </t>
  </si>
  <si>
    <t>BOCH</t>
  </si>
  <si>
    <t xml:space="preserve"> Anglų kalba, 1/2 gr.   </t>
  </si>
  <si>
    <t xml:space="preserve">Organinė chemija, lab. darbai   </t>
  </si>
  <si>
    <t xml:space="preserve">Fizika, lab.darbai 1/2 gr. 1/2 sav.   </t>
  </si>
  <si>
    <t xml:space="preserve">11,15 val. Organinė chemija , lab. darbai  </t>
  </si>
  <si>
    <t xml:space="preserve">[[prof.S.Tumkevičius]]   </t>
  </si>
  <si>
    <t xml:space="preserve"> Matematika        </t>
  </si>
  <si>
    <t xml:space="preserve">[[prof.J.Senvaitienė]]   </t>
  </si>
  <si>
    <t xml:space="preserve">Nanomedžiagos ir nanostruktūros: sintezė ir apibūdinimas  , tiriamasis darbas </t>
  </si>
  <si>
    <t>MED</t>
  </si>
  <si>
    <t>FIZIKA</t>
  </si>
  <si>
    <r>
      <t xml:space="preserve"> Anglų kalba                       </t>
    </r>
    <r>
      <rPr>
        <b/>
        <sz val="10"/>
        <rFont val="Times New Roman Baltic"/>
        <family val="1"/>
      </rPr>
      <t xml:space="preserve"> </t>
    </r>
  </si>
  <si>
    <t>Kavaliauskas</t>
  </si>
  <si>
    <t>Tautkus</t>
  </si>
  <si>
    <t>Kiuberis</t>
  </si>
  <si>
    <t xml:space="preserve">[[doc.A.Valiūnienė ]]    </t>
  </si>
  <si>
    <t>bus</t>
  </si>
  <si>
    <t>BUS  Psichologija</t>
  </si>
  <si>
    <t>[[dėst.G.Rapolienė]]</t>
  </si>
  <si>
    <t>FlsF</t>
  </si>
  <si>
    <t xml:space="preserve">[[doc.A.Valiūnienė  ]]         </t>
  </si>
  <si>
    <t>FChA iki 11 01</t>
  </si>
  <si>
    <t>15,30 BUS  Sociologija</t>
  </si>
  <si>
    <t xml:space="preserve">[[prof.S.Budrienė]]  </t>
  </si>
  <si>
    <t>xx xx</t>
  </si>
  <si>
    <t>I  kursas</t>
  </si>
  <si>
    <t>[[doc.D.Plaušinaitis, lekt.J.Kiuberis]]</t>
  </si>
  <si>
    <t>Anglų kalba 1/3 jungt. gr.</t>
  </si>
  <si>
    <t xml:space="preserve">[[dr.R.Šapranauskas ]]   </t>
  </si>
  <si>
    <t xml:space="preserve">Kinetiniai ir elektrocheminiai analizės metoda, tiriamasis darbas  1/2 gr.   </t>
  </si>
  <si>
    <t xml:space="preserve">[[prof.A.Selskis]]  </t>
  </si>
  <si>
    <t xml:space="preserve">[[prof.A.Padarauskas, doc. E.Naujalis]]   </t>
  </si>
  <si>
    <t xml:space="preserve">[doc. E.Naujalis]]   </t>
  </si>
  <si>
    <t>PERLAIKYMO data, taip pat ir įrašyti komentarai (reikia pažiūrėti)</t>
  </si>
  <si>
    <t>Naujalis</t>
  </si>
  <si>
    <t>NChK</t>
  </si>
  <si>
    <t>BUS  IV-V  nuo 15-18</t>
  </si>
  <si>
    <t xml:space="preserve">(BUS)    </t>
  </si>
  <si>
    <t xml:space="preserve">(BUS)     </t>
  </si>
  <si>
    <t>kartu su Ch</t>
  </si>
  <si>
    <t>NChL</t>
  </si>
  <si>
    <t xml:space="preserve">Restauravimo chemija      </t>
  </si>
  <si>
    <t xml:space="preserve">Restauravimo chemija, lab.  darbai       </t>
  </si>
  <si>
    <t>BUS</t>
  </si>
  <si>
    <t xml:space="preserve">Fizikinė chemija, lab. darbai     </t>
  </si>
  <si>
    <t xml:space="preserve">Nanomedžiagų analizės metodai, lab.darbai   </t>
  </si>
  <si>
    <t xml:space="preserve">[[doc.A.Kaušaitė-Minkštimienė]]   </t>
  </si>
  <si>
    <t xml:space="preserve">BOCH-1 </t>
  </si>
  <si>
    <t>48+16</t>
  </si>
  <si>
    <t xml:space="preserve">[[lekt.D.Jonynaitė]]   </t>
  </si>
  <si>
    <t xml:space="preserve">Organinė chemija, lab. darbai     </t>
  </si>
  <si>
    <t>BOCh-2</t>
  </si>
  <si>
    <r>
      <t>[[prof.A.Selskis</t>
    </r>
    <r>
      <rPr>
        <sz val="10"/>
        <rFont val="Times New Roman Baltic"/>
        <family val="1"/>
      </rPr>
      <t xml:space="preserve">]]  </t>
    </r>
  </si>
  <si>
    <t>Budrienė</t>
  </si>
  <si>
    <t xml:space="preserve">[doc.A.Vareikis   ]]   </t>
  </si>
  <si>
    <t>TGA(145)</t>
  </si>
  <si>
    <t>ACHA (227)</t>
  </si>
  <si>
    <t>ASA(218)</t>
  </si>
  <si>
    <t>FChA (110)</t>
  </si>
  <si>
    <t>PChA (250)</t>
  </si>
  <si>
    <t>Aud.Nr.</t>
  </si>
  <si>
    <t xml:space="preserve">[[dr.Daiva Dabkevičienė]]            </t>
  </si>
  <si>
    <t xml:space="preserve">12,30 val. Chromatografiniai analizes metodai    </t>
  </si>
  <si>
    <t>NCHK</t>
  </si>
  <si>
    <t xml:space="preserve">[[dr.L.Mažutis]]  </t>
  </si>
  <si>
    <t xml:space="preserve">[[dr.D.Matulis]]    </t>
  </si>
  <si>
    <t xml:space="preserve">[[prof.S.Tautkus]]       </t>
  </si>
  <si>
    <t>AAChK</t>
  </si>
  <si>
    <t xml:space="preserve">[[prof. S.Tautkus, doc.A.Kaušaitė-Minkštimienė]]   </t>
  </si>
  <si>
    <t xml:space="preserve">[[prof. S.Tautkus, doc..A.Kaušaitė-Minkštimienė]   </t>
  </si>
  <si>
    <t xml:space="preserve">[[prof.J.Senvaitienė]] </t>
  </si>
  <si>
    <t xml:space="preserve">[[doc.E.Orentas]]  </t>
  </si>
  <si>
    <t xml:space="preserve">Kultūros vertybių biodestrukcijos tyrimo ir apsaugos metodai (konsultacijos)    </t>
  </si>
  <si>
    <t>paskaita ir pratybos</t>
  </si>
  <si>
    <t>nuo spalio mėn.</t>
  </si>
  <si>
    <t>I kursas (nuo spalio mėn.</t>
  </si>
  <si>
    <t>Bendroji ir fizikinė chem. Biologams</t>
  </si>
  <si>
    <t>Bendrosios ir fizikinės chemijos lab.d.biologams (viena gr.)</t>
  </si>
  <si>
    <t>I  kursas (4 darbai nuo spalio)</t>
  </si>
  <si>
    <t>16,00 val.  NChK</t>
  </si>
  <si>
    <t>12,30 Padarausk</t>
  </si>
  <si>
    <t>laisva</t>
  </si>
  <si>
    <t xml:space="preserve">nuo lapkričio 1 d. laborat. Nuo 9-12; </t>
  </si>
  <si>
    <t>Bendr. chem. l. darb. fizik. (du pogrupiai ir nuo 11.01  nuo 9-12; 15-18 )</t>
  </si>
  <si>
    <t>2014 m.</t>
  </si>
  <si>
    <t>TChK</t>
  </si>
  <si>
    <t>Molekulinių vyksmų fizika</t>
  </si>
  <si>
    <t>[[A.Gulbinas]]</t>
  </si>
  <si>
    <t>KRChem- 5</t>
  </si>
  <si>
    <r>
      <t xml:space="preserve"> Fizika , lab. darbai  (</t>
    </r>
    <r>
      <rPr>
        <b/>
        <sz val="10"/>
        <rFont val="Times New Roman Baltic"/>
        <family val="1"/>
      </rPr>
      <t>1/2 gr.,  1/2 sav.</t>
    </r>
    <r>
      <rPr>
        <sz val="10"/>
        <rFont val="Times New Roman Baltic"/>
        <family val="1"/>
      </rPr>
      <t xml:space="preserve">)          </t>
    </r>
  </si>
  <si>
    <t>medikai gydomoji  nuo 10 28 (po bendrosios )</t>
  </si>
  <si>
    <t>NMCh</t>
  </si>
  <si>
    <t xml:space="preserve">[[doc.K.Radzevičius]]   </t>
  </si>
  <si>
    <t xml:space="preserve">Nanobiotechnologija, lab.darbai     1/2 gr.     </t>
  </si>
  <si>
    <t xml:space="preserve">4 grupės </t>
  </si>
  <si>
    <t>Neorg neš darbus į organinę labotaroriją</t>
  </si>
  <si>
    <t xml:space="preserve">Cheminė technologija    </t>
  </si>
  <si>
    <t xml:space="preserve">[[prof.R.Makuška]]    </t>
  </si>
  <si>
    <t xml:space="preserve"> Bendroji chemija, lab.  darbai   </t>
  </si>
  <si>
    <t>gal</t>
  </si>
  <si>
    <t xml:space="preserve">Nanomedžiagų chemijos studijų įvadas   </t>
  </si>
  <si>
    <t xml:space="preserve">Nepusiausvyrosios sistemos       </t>
  </si>
  <si>
    <t>AChL spec.nano lab.</t>
  </si>
  <si>
    <t>Masevičius</t>
  </si>
  <si>
    <t xml:space="preserve">[[doc.A.Valiūnienė]]   </t>
  </si>
  <si>
    <t>25stud</t>
  </si>
  <si>
    <t>ir TChK</t>
  </si>
  <si>
    <t>,,</t>
  </si>
  <si>
    <t>16+32</t>
  </si>
  <si>
    <t xml:space="preserve">[[doc.A.Zimkus]]   </t>
  </si>
  <si>
    <t>Raudonis</t>
  </si>
  <si>
    <t>[[dėst.D.Noreika]]</t>
  </si>
  <si>
    <t>Bendroji ir organinė chemija GF genetikai), pratybos ar lab.d.</t>
  </si>
  <si>
    <t xml:space="preserve">8.30 val.  Fizikinė chemija            </t>
  </si>
  <si>
    <t>gal nuo 15 val.</t>
  </si>
  <si>
    <t>Tautkus  II mag</t>
  </si>
  <si>
    <t xml:space="preserve"> Organinė chemija , lab. darbai  </t>
  </si>
  <si>
    <t>FChLab</t>
  </si>
  <si>
    <t>Radzevičius</t>
  </si>
  <si>
    <t xml:space="preserve">Odontologai anglų k. Pratybos// Lab.darbai </t>
  </si>
  <si>
    <t>Odontologai anglų k. Paskaita</t>
  </si>
  <si>
    <t>daug</t>
  </si>
  <si>
    <t xml:space="preserve">[[prof.A.Ramanavičienė]]   </t>
  </si>
  <si>
    <t xml:space="preserve">[[prof. A.Ramanavičienė]]   </t>
  </si>
  <si>
    <t xml:space="preserve">[[doc. A.Katelnikovas]]   </t>
  </si>
  <si>
    <t>Kareiva, Skaudžius</t>
  </si>
  <si>
    <t xml:space="preserve">Medikai (gyd.) anglų kalba , lab.darbai keturios gr. </t>
  </si>
  <si>
    <t>Medikai (gyd.) anglų kalba , paskaita</t>
  </si>
  <si>
    <t>kiek gr.?</t>
  </si>
  <si>
    <t>laisva nuo 11.01</t>
  </si>
  <si>
    <t>Begansk BOCH</t>
  </si>
  <si>
    <t xml:space="preserve"> Organinė chemija    </t>
  </si>
  <si>
    <t>Prašyti pas MIF auditorijų, kiekvienais metais atskirai su raštu</t>
  </si>
  <si>
    <t>CHEMIJOS programa</t>
  </si>
  <si>
    <t>BIOCHEMIJOS programa</t>
  </si>
  <si>
    <t>Farmacijos stud. Progr Medikams</t>
  </si>
  <si>
    <t>[[lek. I.Grigoravičiūtė-Puronienė</t>
  </si>
  <si>
    <t>Bendrosios ir neorganinės chem. pagrindai</t>
  </si>
  <si>
    <t xml:space="preserve">Bendrosios ir neorganinės chem. pagrindai, lab.d. </t>
  </si>
  <si>
    <t xml:space="preserve">Bendrosios ir neorganinės chem. pagrindai, pratybos   </t>
  </si>
  <si>
    <t>[[lek. I.Grigoravičiūtė-Puronienė, doc.D.Jasaitis]]</t>
  </si>
  <si>
    <t>[[prof. J.Barkauskas]]</t>
  </si>
  <si>
    <t>Polimerų tirpalai//Sorbentų chemija</t>
  </si>
  <si>
    <t>32+32</t>
  </si>
  <si>
    <t xml:space="preserve">Kvantinė chemija        </t>
  </si>
  <si>
    <t>iki 16 auditorija, paskui lab.</t>
  </si>
  <si>
    <t>[[ doc.D.Plaušinaitis, lekt L.Mikoliūnaitė]]</t>
  </si>
  <si>
    <t xml:space="preserve">[[prof.A.Žilinskas]]   </t>
  </si>
  <si>
    <t xml:space="preserve">[[prof.V.Masevičius]]    </t>
  </si>
  <si>
    <t xml:space="preserve">[[prof.V.Masevičius]]   </t>
  </si>
  <si>
    <t>Skaudžius I mag</t>
  </si>
  <si>
    <t>privalomas</t>
  </si>
  <si>
    <t xml:space="preserve">[[lekt. K.Aidas]]   </t>
  </si>
  <si>
    <t xml:space="preserve">[[doc.L.Grabauskaitė ]]   </t>
  </si>
  <si>
    <t xml:space="preserve">[[prof. A.Kareiva]]    </t>
  </si>
  <si>
    <t xml:space="preserve"> Fizika , lab. darbai    </t>
  </si>
  <si>
    <t>Bendr. chem. Odontolog.. Paskaita</t>
  </si>
  <si>
    <t>Bendr. chem. Odontolog.. Pratybos  (dvi gr.)</t>
  </si>
  <si>
    <t>Malin pask.</t>
  </si>
  <si>
    <t xml:space="preserve">13,15 val. Nanobiotechnologija  paskaita    </t>
  </si>
  <si>
    <t>Kareiva mag. Nano</t>
  </si>
  <si>
    <t>Orentas</t>
  </si>
  <si>
    <t>NMCH</t>
  </si>
  <si>
    <t xml:space="preserve">[[prof.J.Barkauskas,  Daškevič; Stanulis, Jasaitis]]  </t>
  </si>
  <si>
    <t>Bendr. chem. l. darb. gyd. med. (15-16 gr.)</t>
  </si>
  <si>
    <t>Bendr. chem. l. darb. gyd. med.(17-18 gr.)</t>
  </si>
  <si>
    <t>Bendr. chem. l. darb. Farmacijos .(1-2 gr.)</t>
  </si>
  <si>
    <t xml:space="preserve">  Grigoravičiūtė, Jasaitis</t>
  </si>
  <si>
    <t>Bendr. chem. l. darb. gyd. med. (1-2 gr.)</t>
  </si>
  <si>
    <t xml:space="preserve">Bendr. chem. l. darb. gyd. med. (9-10 gr.), </t>
  </si>
  <si>
    <t>Bendr. chem. l. darb. gyd. med. (13-14 gr.)</t>
  </si>
  <si>
    <t>[[doc.R.Vaitkus]]</t>
  </si>
  <si>
    <t xml:space="preserve">Masevičius </t>
  </si>
  <si>
    <t xml:space="preserve">[[prof.V.Masevičius]]                             </t>
  </si>
  <si>
    <t>32+46</t>
  </si>
  <si>
    <t xml:space="preserve">[[dr.S.Bagdonas]]    </t>
  </si>
  <si>
    <t xml:space="preserve">[[prof. A. Kareiva, prof. S.Tumkevičius]]  </t>
  </si>
  <si>
    <t>ARBA KAD</t>
  </si>
  <si>
    <t>derinti su Budriene</t>
  </si>
  <si>
    <t xml:space="preserve">  Anglų kalba, 1/2 gr.   </t>
  </si>
  <si>
    <r>
      <t xml:space="preserve">Nanobiotechnologija </t>
    </r>
    <r>
      <rPr>
        <sz val="10"/>
        <rFont val="Times New Roman Baltic"/>
        <family val="0"/>
      </rPr>
      <t xml:space="preserve"> lab.darbai  </t>
    </r>
    <r>
      <rPr>
        <sz val="10"/>
        <color indexed="14"/>
        <rFont val="Times New Roman Baltic"/>
        <family val="0"/>
      </rPr>
      <t xml:space="preserve"> (1/2 sav. 1/2 gr. )     </t>
    </r>
    <r>
      <rPr>
        <sz val="10"/>
        <rFont val="Times New Roman Baltic"/>
        <family val="1"/>
      </rPr>
      <t xml:space="preserve">  </t>
    </r>
  </si>
  <si>
    <t xml:space="preserve">Imunoanalizė, tiriamasis darbas   (1/2 gr.  1/2 sav.)    </t>
  </si>
  <si>
    <t xml:space="preserve">Cheminė kinetika     </t>
  </si>
  <si>
    <t xml:space="preserve">[doc.P.Katauskis]]   </t>
  </si>
  <si>
    <t xml:space="preserve">Muziejinių rinkimų ir dailės kūrinių technologijų istorija, paskaita ir pratybos  </t>
  </si>
  <si>
    <t xml:space="preserve"> Kvantinė chemija       </t>
  </si>
  <si>
    <t xml:space="preserve">[[lekt.K.Aidas]]   </t>
  </si>
  <si>
    <t>2016 m.</t>
  </si>
  <si>
    <t xml:space="preserve">Funkcinių grupių blokavimo metodai , paskaita    </t>
  </si>
  <si>
    <t>N-16</t>
  </si>
  <si>
    <t>[[doc.V.Plaušinaitienė, lekt. E.Dodonova]]</t>
  </si>
  <si>
    <t>[1] Žilinskas 1/2</t>
  </si>
  <si>
    <t xml:space="preserve"> Žilinskas</t>
  </si>
  <si>
    <t>gal FF</t>
  </si>
  <si>
    <t xml:space="preserve">  Nanobiotechnologija  paskaita   </t>
  </si>
  <si>
    <t xml:space="preserve"> Ramanavičienė</t>
  </si>
  <si>
    <t>nes pietų pertrauka</t>
  </si>
  <si>
    <t xml:space="preserve">Genetikai (analizinė paskaita)  </t>
  </si>
  <si>
    <t>prof. S.Tautkus</t>
  </si>
  <si>
    <t>OChK iki 11,01; NChK iki 12,24</t>
  </si>
  <si>
    <t>FARMACIJA liet.k. (antras kursas, paskaita) OChK ir NChK</t>
  </si>
  <si>
    <t>FARMACIJA liet.k. (antras kursas, pratybos) OChK ir NChK</t>
  </si>
  <si>
    <t>FARMACIJA liet.k. (antras kursas,lab.d.) OChK ir NChK</t>
  </si>
  <si>
    <t xml:space="preserve"> ,  Senjorai</t>
  </si>
  <si>
    <t>FARMACIJA liet.k. (antras kursas, paskaita) AChK</t>
  </si>
  <si>
    <t>Olšauskaitė</t>
  </si>
  <si>
    <t>MF</t>
  </si>
  <si>
    <t>FARMACIJA liet.k. (antras kursas, pratybos 1 gr) AChK</t>
  </si>
  <si>
    <t>FARMACIJA liet.k. (antras kursas, pratybos 2 gr.) AChK</t>
  </si>
  <si>
    <t>prof. S.Tumkevičius; lekt.I.Grigoravičiūtė</t>
  </si>
  <si>
    <t>2015 m.</t>
  </si>
  <si>
    <t xml:space="preserve">2016 m. </t>
  </si>
  <si>
    <t>lekt. Bucevičius;  lekt.I.Grigoravičiūtė</t>
  </si>
  <si>
    <t>doc. Jakubkienė, lekt. J.Bucevičius; Grigoravičiūtė, Jasaitis</t>
  </si>
  <si>
    <t>??? Treč. Ar ketvirtas</t>
  </si>
  <si>
    <t>doc.V.Olšauskaitė</t>
  </si>
  <si>
    <t xml:space="preserve">[[prof.J.Barkauskas,  Daškevič; Grigoravičiūtė, Jasaitis]]  </t>
  </si>
  <si>
    <t>Analiz.chem.lab.d.HIGIENA  1/2 gr  1/2 sav.</t>
  </si>
  <si>
    <t>Analizinė chem.  HIGIENA.</t>
  </si>
  <si>
    <t>Grigoravičiūtė, Sokol</t>
  </si>
  <si>
    <t>Pauliukaitė, Grigoravičiūtė</t>
  </si>
  <si>
    <t>Pauliukaitė, Skaudžius</t>
  </si>
  <si>
    <t xml:space="preserve">Sokol,  Skaudžius, </t>
  </si>
  <si>
    <t>Jasaitis, Grigoravičiūtė</t>
  </si>
  <si>
    <t>Kareiva,Sokol</t>
  </si>
  <si>
    <t>JGMC</t>
  </si>
  <si>
    <t xml:space="preserve">Organinių metalų junginiai       </t>
  </si>
  <si>
    <t xml:space="preserve">[[prof.S.Tumkevičius]]  </t>
  </si>
  <si>
    <t>30 stud,</t>
  </si>
  <si>
    <t>2 stud</t>
  </si>
  <si>
    <t>Kreiva Erazmus</t>
  </si>
  <si>
    <t xml:space="preserve">[2] Organinė chemija    1/2 sav.    </t>
  </si>
  <si>
    <t xml:space="preserve">  f-Elementų chemija ir fizika, paskaita ir tiriamasis darbas   </t>
  </si>
  <si>
    <t>semin.kamb. 155</t>
  </si>
  <si>
    <t>prof. A.Beganskienė, lekt.I.Grigoravičiūtė-Puronienė</t>
  </si>
  <si>
    <t>K.Aidas pask.</t>
  </si>
  <si>
    <t>FF, 401 a.</t>
  </si>
  <si>
    <t>Seminarų kamb. 155, 9 vietos</t>
  </si>
  <si>
    <t>FTMC</t>
  </si>
  <si>
    <t>JGMC,  R406</t>
  </si>
  <si>
    <t>JGMC, R203</t>
  </si>
  <si>
    <t>Nacional.vėžio inst., gruodžio mėn.</t>
  </si>
  <si>
    <t>1 stud.</t>
  </si>
  <si>
    <t>4 stud.</t>
  </si>
  <si>
    <t>FTMC, Saulėtekio al. 3</t>
  </si>
  <si>
    <t xml:space="preserve"> Pilipavičius (nmch)</t>
  </si>
  <si>
    <t xml:space="preserve">  BNChK sem</t>
  </si>
  <si>
    <t xml:space="preserve">11,45 val. Nanomedžiagų analizės metodai   </t>
  </si>
  <si>
    <t>Jeigu FTMC tai nuo 9 val.</t>
  </si>
  <si>
    <t>JGMC, R301</t>
  </si>
  <si>
    <t>JGMC, R102</t>
  </si>
  <si>
    <t>su genetikais</t>
  </si>
  <si>
    <t xml:space="preserve">[[dr.G.Sasnauskas, dr.G.Tamulaitienė, dr.G.Tamulaitis, dr.M.Zaremba]]    </t>
  </si>
  <si>
    <t xml:space="preserve">[[prof. I.Čikotienė ]]   </t>
  </si>
  <si>
    <t xml:space="preserve"> Makuška I Mag </t>
  </si>
  <si>
    <t xml:space="preserve">[prof.E.Orentas]]   </t>
  </si>
  <si>
    <t xml:space="preserve">[[prof. E.Orentas ]]   </t>
  </si>
  <si>
    <t xml:space="preserve">[[prof. E.Orentas]]   </t>
  </si>
  <si>
    <t>[2-3gr -Skaudžius,4 gr- Grigoravičiūtė, 1gr -Vaitkus, // prof.S.Tumkevičius, doc.J.Dodonova</t>
  </si>
  <si>
    <t>Bark IM nano</t>
  </si>
  <si>
    <t xml:space="preserve">[lekt.J.Pilipavičius]]       </t>
  </si>
  <si>
    <t xml:space="preserve">[[lekt.J.Pilipavičius]]   </t>
  </si>
  <si>
    <t xml:space="preserve">[[doc.R.Skaudžius]]    </t>
  </si>
  <si>
    <t xml:space="preserve">[doc.R.Skaudžius]]   </t>
  </si>
  <si>
    <t>[[lekt. J.Pilipavičius, doc.J.Dodonova]]</t>
  </si>
  <si>
    <t>[lekt. J.Pilipavičius, doc.J.Dodonova]]</t>
  </si>
  <si>
    <t>prof.A.Beganskienė, lekt.M.Misevičius</t>
  </si>
  <si>
    <t xml:space="preserve">[[prof.J.Barkauskas /[2] lekt.M.Misevičius]]   </t>
  </si>
  <si>
    <t>galima į FChA iki 10,26</t>
  </si>
  <si>
    <t>AChA iki10. 26</t>
  </si>
  <si>
    <t>Malin, pratybos I mag</t>
  </si>
  <si>
    <t>Bucevičius; lekt.I.Grigoravičiūtė</t>
  </si>
  <si>
    <t>Grigoravičiūtė,</t>
  </si>
  <si>
    <t>Anaizinė visuom.sveik.</t>
  </si>
  <si>
    <t>FChA iki 10 26</t>
  </si>
  <si>
    <t xml:space="preserve">[[doc.A.Gruodis]]    </t>
  </si>
  <si>
    <t xml:space="preserve">[[prof.A.Ramanavičius, dokt.T.Sabirovas]]  </t>
  </si>
  <si>
    <t xml:space="preserve">[[prof.A.Ramanavičius, dokt. T.Sabirovas ]]  </t>
  </si>
  <si>
    <t>FTMC, Saulėtekio al. 3, E402</t>
  </si>
  <si>
    <t xml:space="preserve"> </t>
  </si>
  <si>
    <t xml:space="preserve">  </t>
  </si>
  <si>
    <t>Pilipavičius</t>
  </si>
  <si>
    <t xml:space="preserve">lekt.L.Mikoliūnaitė]]  </t>
  </si>
  <si>
    <t xml:space="preserve">2017 m. ruduo </t>
  </si>
  <si>
    <t xml:space="preserve"> Matematika, seminaras          </t>
  </si>
  <si>
    <t xml:space="preserve"> Matematika, seminaras         </t>
  </si>
  <si>
    <t xml:space="preserve">Matematika, seminaras  </t>
  </si>
  <si>
    <t xml:space="preserve"> Matematika, seminaras </t>
  </si>
  <si>
    <t xml:space="preserve">  Bendroji chemija, seminaras</t>
  </si>
  <si>
    <t xml:space="preserve">11,45 val.  Matematika, seminaras  </t>
  </si>
  <si>
    <t>[2] Bendroji chemija, seminaras  1/2 sav.</t>
  </si>
  <si>
    <t xml:space="preserve">Bendroji chemija, seminaras                           </t>
  </si>
  <si>
    <t xml:space="preserve">Matematika, seminaras    </t>
  </si>
  <si>
    <r>
      <t xml:space="preserve">Matematika, seminaras                 </t>
    </r>
    <r>
      <rPr>
        <b/>
        <sz val="10"/>
        <rFont val="Times New Roman Baltic"/>
        <family val="1"/>
      </rPr>
      <t xml:space="preserve">  </t>
    </r>
    <r>
      <rPr>
        <sz val="10"/>
        <rFont val="Times New Roman Baltic"/>
        <family val="1"/>
      </rPr>
      <t xml:space="preserve">     </t>
    </r>
  </si>
  <si>
    <t xml:space="preserve"> Bendroji chemija, seminaras</t>
  </si>
  <si>
    <t xml:space="preserve">Bendroji chemija, seminaras    </t>
  </si>
  <si>
    <t xml:space="preserve">   Fizika , seminaras                 </t>
  </si>
  <si>
    <t xml:space="preserve">    Fizika , seminaras                      </t>
  </si>
  <si>
    <t xml:space="preserve"> Kvantinė chemija , seminaras</t>
  </si>
  <si>
    <t xml:space="preserve">Organinė chemija, seminaras   </t>
  </si>
  <si>
    <t xml:space="preserve">Fizika, seminaras   </t>
  </si>
  <si>
    <t xml:space="preserve">Kvantinė chemija, seminaras   </t>
  </si>
  <si>
    <t xml:space="preserve">  Fizika , seminaras                       </t>
  </si>
  <si>
    <t xml:space="preserve">Muziejinių rinkimų ir dailės kūrinių technologijų istorija, paskaita ir seminaras      </t>
  </si>
  <si>
    <r>
      <t xml:space="preserve">   Organinė chemija , seminaras</t>
    </r>
    <r>
      <rPr>
        <b/>
        <sz val="12"/>
        <rFont val="Times New Roman Baltic"/>
        <family val="1"/>
      </rPr>
      <t xml:space="preserve">   </t>
    </r>
  </si>
  <si>
    <t xml:space="preserve">Kvantinė chemija, seminaras  </t>
  </si>
  <si>
    <t xml:space="preserve">  Fizika, seminaras     </t>
  </si>
  <si>
    <t xml:space="preserve"> Kvantinė chemija, seminaras   </t>
  </si>
  <si>
    <t xml:space="preserve">  Kvantinė chemija, seminaras         </t>
  </si>
  <si>
    <t xml:space="preserve">  Kristalų chemija, seminaras </t>
  </si>
  <si>
    <t>Analizinė chemija , seminaras</t>
  </si>
  <si>
    <t xml:space="preserve"> Kristalų chemija, seminaras        </t>
  </si>
  <si>
    <t xml:space="preserve"> Analizinė chemija, seminaras  </t>
  </si>
  <si>
    <t xml:space="preserve">Biochemija, seminaras   </t>
  </si>
  <si>
    <t xml:space="preserve"> Kristalų chemija, seminaras                     </t>
  </si>
  <si>
    <r>
      <t xml:space="preserve">Fizikinė chemija, seminaras </t>
    </r>
  </si>
  <si>
    <t xml:space="preserve">  Analizinė chemija, seminaras         </t>
  </si>
  <si>
    <t xml:space="preserve">Biochemija,  seminaras </t>
  </si>
  <si>
    <t xml:space="preserve"> Fizikinė chemija , seminaras          </t>
  </si>
  <si>
    <r>
      <t xml:space="preserve">Analizinė chemija, seminaras  </t>
    </r>
  </si>
  <si>
    <t xml:space="preserve">Kristalų chemija, seminaras      </t>
  </si>
  <si>
    <r>
      <t xml:space="preserve">Analizinė chemija, lab. darbai,    </t>
    </r>
  </si>
  <si>
    <t xml:space="preserve">13,15 val. Nanomedžiagų analizės metodai, seminaras      </t>
  </si>
  <si>
    <t xml:space="preserve">Pagrindiniai nanodalelių sintezės principai, paskaita ir seminaras    </t>
  </si>
  <si>
    <t xml:space="preserve">10,30 val.Pagrindiniai nanodalelių sintezės principai, paskaita ir seminaras           </t>
  </si>
  <si>
    <t xml:space="preserve">11,45 val. Elektrochemija, paskaita ir seminaras    </t>
  </si>
  <si>
    <t xml:space="preserve">Elektrochemija, paskaita ir seminaras    </t>
  </si>
  <si>
    <t xml:space="preserve">Nanotechnologijose taikomi tyrimo metodai, [1] seminaras 1/2 sav, [2] tiriamasis darbas 1/2 sav.spec.lab.  </t>
  </si>
  <si>
    <t xml:space="preserve">Nanomedžiagos ir nanostruktūros: sintezė ir apibūdinimas, seminaras   </t>
  </si>
  <si>
    <t xml:space="preserve">Neorganinės chemijos rinktiniai skyriai, seminaras                         </t>
  </si>
  <si>
    <t xml:space="preserve">Cheminės analizės kokybė, seminaras   </t>
  </si>
  <si>
    <t xml:space="preserve">Elektrocheminio impedanso spektroskopija, seminaras ir tiriamasis d.  </t>
  </si>
  <si>
    <t>Vaistų kūrimo principai, paskaita ir seminaras</t>
  </si>
  <si>
    <t xml:space="preserve">Organinių metalų junginiai, seminaras            </t>
  </si>
  <si>
    <t xml:space="preserve"> Cheminė  kinetika, seminaras   </t>
  </si>
  <si>
    <t xml:space="preserve"> Polimerizacijos reakcijų mechanizmai, seminaras</t>
  </si>
  <si>
    <t>Ekologinė biochemija, paskaita ir seminaras</t>
  </si>
  <si>
    <t xml:space="preserve"> Baltymų fizikinė chemija, paskaita ir seminaras</t>
  </si>
  <si>
    <t>Mikroorganizmų genetika   paskaita ir seminaras</t>
  </si>
  <si>
    <t>Sintetinė biologija, paskaita ir seminaras</t>
  </si>
  <si>
    <t>Sistemų biologija, paskaita ir seminaras</t>
  </si>
  <si>
    <t xml:space="preserve"> Organinės funkcinės medžiagos , paskaita ir seminaras     </t>
  </si>
  <si>
    <t>15,30 val. Neorganinių medžiagų elektroninė sandara, paskaita ir seminaras</t>
  </si>
  <si>
    <t>Kietafazės reakcijos, paskaita ir seminaras</t>
  </si>
  <si>
    <t xml:space="preserve">15,45 Polimerinės dangos paskaita ir seminaras/lab.d.   </t>
  </si>
  <si>
    <t>Supramolekulių chemija, paskaita ir seminaras OChK</t>
  </si>
  <si>
    <t>Funkcinių grupių blokavimo metodai , seminaras</t>
  </si>
  <si>
    <t>Kietafazės reakcijos paskaita ir seminaras</t>
  </si>
  <si>
    <t xml:space="preserve">Nepusiausvyrosios sistemos, seminaras ir lab.d.         </t>
  </si>
  <si>
    <t>N-16 2017</t>
  </si>
  <si>
    <t xml:space="preserve">Polimerų tirpalai     </t>
  </si>
  <si>
    <t>Nevyks 2017</t>
  </si>
  <si>
    <t>pasirenkamasis</t>
  </si>
  <si>
    <t>MAGISTRANTŪRA    II   KURSAS</t>
  </si>
  <si>
    <t>TChA (117)</t>
  </si>
  <si>
    <t>AUDITORIJŲ UŽIMTUMAS</t>
  </si>
  <si>
    <t>NMCH-1</t>
  </si>
  <si>
    <t>NMCH-2</t>
  </si>
  <si>
    <t>Nanomedžiagų chemijos programa</t>
  </si>
  <si>
    <t>Žalga stud. įvadas</t>
  </si>
  <si>
    <t>IV k. Studentai, paskaitos nuo 2017-10-28</t>
  </si>
  <si>
    <t xml:space="preserve">[[doc.L. Vilčiauskas]]  </t>
  </si>
  <si>
    <t xml:space="preserve">[[doc. L. Vilčiauskas]]  </t>
  </si>
  <si>
    <t>Vadyba</t>
  </si>
  <si>
    <t xml:space="preserve">GMC, Saulėtekio al.7, aud. R102 </t>
  </si>
  <si>
    <t xml:space="preserve">12-20 val. Biochemija, laboratoriniai darbai   1/3 gr.    </t>
  </si>
  <si>
    <t xml:space="preserve">12-20 val.    Biochemija, laboratoriniai darbai               (1/3 gr.)    </t>
  </si>
  <si>
    <t xml:space="preserve">Molekulinė biologija, paskaita </t>
  </si>
  <si>
    <t xml:space="preserve">Molekulinė biologija, seminaras     </t>
  </si>
  <si>
    <t xml:space="preserve">Biotechnologija, paskaita      </t>
  </si>
  <si>
    <t xml:space="preserve">Biotechnologija, seminaras    </t>
  </si>
  <si>
    <t>[[dr. A. Žvirblienė]]</t>
  </si>
  <si>
    <t xml:space="preserve">GMC, Saulėtekio al. 7, aud.R106  </t>
  </si>
  <si>
    <t xml:space="preserve">GMC, Saulėtekio al. 7, aud.R209 </t>
  </si>
  <si>
    <t xml:space="preserve">[[prof. R. Raudonis]]  </t>
  </si>
  <si>
    <t xml:space="preserve">[[lekt. R. Voronovič, F. Ambrulevičius]]       </t>
  </si>
  <si>
    <t xml:space="preserve">[[F. Ambrulevičius]]  </t>
  </si>
  <si>
    <t>Vilčiauskas</t>
  </si>
  <si>
    <t xml:space="preserve">[[prof. R. Makuška]]  </t>
  </si>
  <si>
    <t xml:space="preserve">           Vilčiauskas</t>
  </si>
  <si>
    <t xml:space="preserve">[[dokt. I. Gabriūnaitė]]  </t>
  </si>
  <si>
    <t>Gabriūnaitė</t>
  </si>
  <si>
    <t>Nevyksta</t>
  </si>
  <si>
    <t>TChA</t>
  </si>
  <si>
    <t xml:space="preserve">[[lekt. I. Karpavičienė]]   </t>
  </si>
  <si>
    <t>Modernioji organinė sintezė [[lekt.I. Karpavičienė]]  TChA</t>
  </si>
  <si>
    <t xml:space="preserve">Orentas </t>
  </si>
  <si>
    <t>Vareikis</t>
  </si>
  <si>
    <t xml:space="preserve"> Molekulinių vyksmų fizika ,   prof. V.Gulbinas,  FF  401 a.</t>
  </si>
  <si>
    <t xml:space="preserve">[[prof. E.Kuokštis]]   </t>
  </si>
  <si>
    <t>Nevyks</t>
  </si>
  <si>
    <t xml:space="preserve">Nanomedžiagų chemijos studijų įvadas,kompiuterinė praktika,   1/2 sav.          </t>
  </si>
  <si>
    <t xml:space="preserve">Nanomedžiagų chemijos studijų įvadas, seminaras, kompiuterių praktika 1/2 sav.     </t>
  </si>
  <si>
    <t>Senvaitienė</t>
  </si>
  <si>
    <t>Seminarų kambarys 155 k.</t>
  </si>
  <si>
    <t xml:space="preserve">[[prof. S. Tumkevičius]]   </t>
  </si>
  <si>
    <t>Organinių junginių sintezės metodai   paskaita ir seminaras</t>
  </si>
  <si>
    <t>Karpavičienė</t>
  </si>
  <si>
    <t>Organinių junginių sintezės  metodai, paskaita ir seminaras, {{prof. S. Tumkevičius]] TChA</t>
  </si>
  <si>
    <t>16-19 val.  Muziejinių rinkinių ir dailės kūrinių technologijų istorija [prof. J. Senvaitienė], paskaita ir seminaras          ASA</t>
  </si>
  <si>
    <t>16-19 val. Alchemija, paskaita ir seminaras [doc. A. Brukštus] K D A</t>
  </si>
  <si>
    <t>Stankevičiūtė</t>
  </si>
  <si>
    <t xml:space="preserve"> Nanomedžiagos ir nanostruktūros: sintezė ir apibūdinimas, paskaita </t>
  </si>
  <si>
    <t xml:space="preserve">[[lekt. Ž. Stankevičiūtė]]   </t>
  </si>
  <si>
    <t xml:space="preserve">[[lekt.Ž.Stankevičiūtė]]   </t>
  </si>
  <si>
    <t>160 lab.</t>
  </si>
  <si>
    <t>Rozgienė</t>
  </si>
  <si>
    <t>Ambrulevičius</t>
  </si>
  <si>
    <t>Brukštus (Alchemija)</t>
  </si>
  <si>
    <t xml:space="preserve">Rozgienė </t>
  </si>
  <si>
    <t xml:space="preserve"> Anglų kalba   </t>
  </si>
  <si>
    <t xml:space="preserve">Organinė chemija , seminaras  </t>
  </si>
  <si>
    <t xml:space="preserve">[[prof. V. Masevičius]]    </t>
  </si>
  <si>
    <t xml:space="preserve"> Organinė chemija, seminaras  </t>
  </si>
  <si>
    <t xml:space="preserve">          Bark(fizikai) paskaita</t>
  </si>
  <si>
    <t xml:space="preserve">[[asist.A.Bočkuvienė]]     </t>
  </si>
  <si>
    <t xml:space="preserve">Organinių metalų junginiai , seminaras    </t>
  </si>
  <si>
    <t xml:space="preserve">Vaistų kūrimo principai, paskaita ir seminaras    </t>
  </si>
  <si>
    <t xml:space="preserve">Funkcinių grupių blokavimo metodai, seminaras     </t>
  </si>
  <si>
    <t xml:space="preserve">Polimerizacijos reakcijų mechanizmai    </t>
  </si>
  <si>
    <t>Karikovas</t>
  </si>
  <si>
    <t xml:space="preserve">[[prof.H.Cesiulis]]   </t>
  </si>
  <si>
    <t xml:space="preserve"> Kaušaitė</t>
  </si>
  <si>
    <t>5 stud.</t>
  </si>
  <si>
    <t xml:space="preserve">Elektrocheminio impedanso spektroskopija, paskaita ir seminaras         </t>
  </si>
  <si>
    <t xml:space="preserve">Biochemija, seminaras                    </t>
  </si>
  <si>
    <t>Cesiulis I M</t>
  </si>
  <si>
    <t xml:space="preserve">Praktinė medžiagotyra        </t>
  </si>
  <si>
    <t xml:space="preserve">Praktinė medžiagotyra, lab. darbai        </t>
  </si>
  <si>
    <t xml:space="preserve">Choras Viva </t>
  </si>
  <si>
    <t xml:space="preserve">[[prof.S.Serva]]  </t>
  </si>
  <si>
    <t xml:space="preserve">[[dr.A.Gegeckas]]    </t>
  </si>
  <si>
    <t xml:space="preserve">[[prof. S.Serva ]]     </t>
  </si>
  <si>
    <t xml:space="preserve">[[prof.S.Serva]]    </t>
  </si>
  <si>
    <t xml:space="preserve"> Raudonis</t>
  </si>
  <si>
    <t xml:space="preserve">Fizikinė chemija, seminaras               </t>
  </si>
  <si>
    <t xml:space="preserve">[[asist. A. Bočkuvienė]]  </t>
  </si>
  <si>
    <t xml:space="preserve">Modernioji organinė sintezė        </t>
  </si>
  <si>
    <t xml:space="preserve">Modernioji organinė sintezė, seminaras          </t>
  </si>
  <si>
    <t>Šumskas MIF</t>
  </si>
  <si>
    <t xml:space="preserve">Fizikinė chemija , seminaras       </t>
  </si>
  <si>
    <t xml:space="preserve">                       Tautkus genetikai/analitikai</t>
  </si>
  <si>
    <t>Brukštus I mag</t>
  </si>
  <si>
    <t>Barkauskas/fizikai</t>
  </si>
  <si>
    <t xml:space="preserve"> Plastikai ir kompozitai, paskaita    </t>
  </si>
  <si>
    <t xml:space="preserve">Plastikai ir kompozitai , lab. darbai </t>
  </si>
  <si>
    <t xml:space="preserve">Budrienė   </t>
  </si>
  <si>
    <t>K D A</t>
  </si>
  <si>
    <t xml:space="preserve">[[doc. E.Naujalis]]        </t>
  </si>
  <si>
    <t>NChA (141)</t>
  </si>
  <si>
    <t>OChA (125)</t>
  </si>
  <si>
    <t>BUS Kareiva (15-17 val.)</t>
  </si>
  <si>
    <t xml:space="preserve">   [[doc. L. Vilčiauskas]]  </t>
  </si>
  <si>
    <t xml:space="preserve">Programavimo ir duomenų analizės įvadas                         </t>
  </si>
  <si>
    <t xml:space="preserve">2018 m. RUDENS SEMESTRO </t>
  </si>
  <si>
    <t xml:space="preserve"> Matematikos seminaras           </t>
  </si>
  <si>
    <t xml:space="preserve">[asist. V. Šumskas]           </t>
  </si>
  <si>
    <t>[[prof. R. Raudonis]]</t>
  </si>
  <si>
    <t xml:space="preserve">[2] Bendroji chemija, seminaras  1/2 sav.     </t>
  </si>
  <si>
    <t xml:space="preserve">[1] Bendroji chemija, seminaras  1/2 sav.     </t>
  </si>
  <si>
    <t xml:space="preserve">[[ {09-10 mėn.}                 TChA doc.A.Žalga;                                        {11-12 mėn.} NChA doc.V. Urbonienė]]       </t>
  </si>
  <si>
    <t xml:space="preserve">                                                    [[ {09-10 mėn.}        lekt. J.Kiuberis;                                   {11-12 mėn.}     doc.V.Urbonienė]]          </t>
  </si>
  <si>
    <t xml:space="preserve">13-15 val. Vilčiauskas </t>
  </si>
  <si>
    <r>
      <t xml:space="preserve">FF, </t>
    </r>
    <r>
      <rPr>
        <sz val="10"/>
        <color indexed="10"/>
        <rFont val="Times New Roman Baltic"/>
        <family val="0"/>
      </rPr>
      <t>704 aud.</t>
    </r>
  </si>
  <si>
    <r>
      <rPr>
        <sz val="10"/>
        <rFont val="Times New Roman Baltic"/>
        <family val="0"/>
      </rPr>
      <t xml:space="preserve">FF, </t>
    </r>
    <r>
      <rPr>
        <sz val="10"/>
        <color indexed="10"/>
        <rFont val="Times New Roman Baltic"/>
        <family val="0"/>
      </rPr>
      <t>704 aud.</t>
    </r>
  </si>
  <si>
    <t>Analizinė chemija, laboratoriniai darbai 1-2 gr. 1/2 sav.</t>
  </si>
  <si>
    <t xml:space="preserve">[[doc. A. Kaušaitė-Minkštimienė]]          </t>
  </si>
  <si>
    <t xml:space="preserve">Analizinė chemija        </t>
  </si>
  <si>
    <t>Analizinė chemija, seminaras 1/2 gr. 1/2 sav.</t>
  </si>
  <si>
    <t xml:space="preserve">[[doc. V. Urbonienė]]  </t>
  </si>
  <si>
    <t xml:space="preserve">[[lekt. R. Bandzevičiūtė]]    </t>
  </si>
  <si>
    <t xml:space="preserve">[[lekt. M. Velička]]    </t>
  </si>
  <si>
    <t xml:space="preserve">[lekt. R. Platakytė]]    </t>
  </si>
  <si>
    <t xml:space="preserve">[[lekt. M. Velička]]   </t>
  </si>
  <si>
    <t>Nėra grupės</t>
  </si>
  <si>
    <t xml:space="preserve">Bioneorganinė chemija    </t>
  </si>
  <si>
    <t>Farmacinė chemija</t>
  </si>
  <si>
    <t xml:space="preserve">[[doc. T. Kochanė]]  </t>
  </si>
  <si>
    <t xml:space="preserve">[[doc. T. Kochanė]]     </t>
  </si>
  <si>
    <t xml:space="preserve">[[doc. A. Kregždė]]     </t>
  </si>
  <si>
    <t xml:space="preserve">[[[doc. A. Kregždė]]     </t>
  </si>
  <si>
    <t xml:space="preserve"> [1] Bendroji chemija, seminaras  1/2 sav.      </t>
  </si>
  <si>
    <t xml:space="preserve">[[doc.V. Kubilius]]   </t>
  </si>
  <si>
    <t xml:space="preserve">[[prof. V.Masevičius]]                        </t>
  </si>
  <si>
    <t>Valiūnienė IV nano</t>
  </si>
  <si>
    <t>Ramanav//Valiūnienė pask,pratyb IV chem</t>
  </si>
  <si>
    <r>
      <t xml:space="preserve">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13,45 Valiūnienė IV Chem</t>
    </r>
  </si>
  <si>
    <t>Tumkevičius IV K chem</t>
  </si>
  <si>
    <t>Ramanavičius II M</t>
  </si>
  <si>
    <t>[[prof.V.Vičkačkaitė, d.V.Šmitienė]]</t>
  </si>
  <si>
    <t xml:space="preserve">[[doc.V.Plaušinaitienė 1 gr.; ldoc.V.Kubilius - 2 gr.], doc. J.Dodonova]  </t>
  </si>
  <si>
    <t xml:space="preserve">[[doc.V.Plaušinaitienė, lek.I.Grigoravičiūtė// ... Žilinsk, Burbuliene  ]]  </t>
  </si>
  <si>
    <t>[lekt.L.Mikoliūnaitė, dokt.P.Genys, dokt.L.Sinkevičius ]]</t>
  </si>
  <si>
    <r>
      <t>Bendr.chem. gyd.med.</t>
    </r>
    <r>
      <rPr>
        <b/>
        <sz val="12"/>
        <color indexed="10"/>
        <rFont val="Times New Roman Baltic"/>
        <family val="1"/>
      </rPr>
      <t xml:space="preserve"> Paskaita</t>
    </r>
  </si>
  <si>
    <r>
      <t>FARMACIJA liet.k. (</t>
    </r>
    <r>
      <rPr>
        <b/>
        <sz val="10"/>
        <color indexed="10"/>
        <rFont val="Times New Roman Baltic"/>
        <family val="1"/>
      </rPr>
      <t>pirmas kursas</t>
    </r>
    <r>
      <rPr>
        <sz val="10"/>
        <color indexed="10"/>
        <rFont val="Times New Roman Baltic"/>
        <family val="1"/>
      </rPr>
      <t>, paskaita) OChK ir NChK</t>
    </r>
  </si>
  <si>
    <t>Brukštus Farmacija MF</t>
  </si>
  <si>
    <t>Šumskas</t>
  </si>
  <si>
    <t xml:space="preserve">[[asist.A.Kavaliauskas]]            </t>
  </si>
  <si>
    <t>Orentas FCh IM</t>
  </si>
  <si>
    <t>FCh</t>
  </si>
  <si>
    <t>GMC</t>
  </si>
  <si>
    <t>27+21</t>
  </si>
  <si>
    <t>Thermo Fisher Scientific Baltics, V. A. Graičiūno g. 8</t>
  </si>
  <si>
    <t xml:space="preserve">[[prof. E. Orentas]]              </t>
  </si>
  <si>
    <t xml:space="preserve">Rinktiniai organinės ir bioorganinės chemijos skyriai, paskaita      </t>
  </si>
  <si>
    <t xml:space="preserve">Rinktiniai organinės ir bioorganinės chemijos skyriai, seminaras        </t>
  </si>
  <si>
    <t xml:space="preserve">Vadyba šiuolaikinėje farmacijos įmonėje               </t>
  </si>
  <si>
    <t xml:space="preserve">[[lekt. M. Kavaliauskė]]           </t>
  </si>
  <si>
    <t xml:space="preserve">Validavimo procesai ir jų taikymas gyvybės mokslų tyrimuose bei pramonėje </t>
  </si>
  <si>
    <t xml:space="preserve">[[lekt. G. Šinkūnaitė-Maršalkienė]]    </t>
  </si>
  <si>
    <t>[[prof. Serva, dr. D. Kazlauskas, J. Jakubovska, A. Konovalovas</t>
  </si>
  <si>
    <t xml:space="preserve"> Biochemija, seminaras                                 </t>
  </si>
  <si>
    <t xml:space="preserve"> Biochemija, seminaras                               </t>
  </si>
  <si>
    <t xml:space="preserve">9-17 val. Biochemija, laboratoriniai darbai   1/3 gr.    </t>
  </si>
  <si>
    <t xml:space="preserve">[[doc. A. Markuckas]]    </t>
  </si>
  <si>
    <t>Jakubkienė GMC 8 -11</t>
  </si>
  <si>
    <t>Jakubkienė GMC</t>
  </si>
  <si>
    <t>Farmacija Tumkevičius</t>
  </si>
  <si>
    <t>Farmacija Tumkevičius paskaita</t>
  </si>
  <si>
    <t xml:space="preserve">[[dr.V. Šeputienė]]   </t>
  </si>
  <si>
    <t xml:space="preserve">Biochemija, paskaita  </t>
  </si>
  <si>
    <t xml:space="preserve">[[lekt. Z. Žitkus]]    </t>
  </si>
  <si>
    <t>[[lekt. V. Petkevičius]]</t>
  </si>
  <si>
    <t>GMC, Saulėtekio al. 7 R322</t>
  </si>
  <si>
    <t xml:space="preserve">Genų inžinerija    11.05, 11.12          </t>
  </si>
  <si>
    <t xml:space="preserve">Genų inžinerija  11.19, 11.26         </t>
  </si>
  <si>
    <t xml:space="preserve">9-17 val.  Biochemija , laboratoriniai darbai                  (1/3 gr.)         </t>
  </si>
  <si>
    <t xml:space="preserve">8.15 -11.15 val. Genų indžinerija  09.05-11.14       </t>
  </si>
  <si>
    <t xml:space="preserve">13-18 val.Genų indžinerija, laboratoriniai darbai 11.9, 11.16        </t>
  </si>
  <si>
    <t xml:space="preserve">13-18 val. Genų indžinerija, laboratoriniai darbai    11.23, 11.30     </t>
  </si>
  <si>
    <t xml:space="preserve">GMC, Saulėtekio al. 7, aud.R302   </t>
  </si>
  <si>
    <t xml:space="preserve">Bioinformatika, paskaita       </t>
  </si>
  <si>
    <t xml:space="preserve">[[dr.J. Dapkūnas, lekt. K. Kvederavičiūtė]]                        </t>
  </si>
  <si>
    <t>Bioinformatika, seminaras</t>
  </si>
  <si>
    <t xml:space="preserve">13-15 val. Biofizika, paskaita         </t>
  </si>
  <si>
    <t xml:space="preserve">15-17 val. Biofizika, seminaras          </t>
  </si>
  <si>
    <t xml:space="preserve">Imunologija, 13-15 val. paskaita, 15-17 val. seminaras </t>
  </si>
  <si>
    <t>GMC, Saulėtekio al.7, aud. R 401</t>
  </si>
  <si>
    <t xml:space="preserve">GMC, Saulėtekio al.7, </t>
  </si>
  <si>
    <t xml:space="preserve">Bendroji biologija, laboratoriniai darbai  11.9-12.06      </t>
  </si>
  <si>
    <t xml:space="preserve">[[doc. I. Prigodina-Lukošienė]]      </t>
  </si>
  <si>
    <t xml:space="preserve">Bendroji biologija, paskaita      </t>
  </si>
  <si>
    <t xml:space="preserve">Bendroji biologija, paskaita </t>
  </si>
  <si>
    <t>[[09.13-11.08   doc. D. Dabkevičienė]]           [[11.09-12.06 doc. I. Prigodina-Lukošienė]]</t>
  </si>
  <si>
    <t xml:space="preserve">[[lekt. E. Pocevičius]]   </t>
  </si>
  <si>
    <t xml:space="preserve">Augalinės kilmės vaistinės medžiagos ir jų gavybos technologijos, paskaita  ir seminaras   </t>
  </si>
  <si>
    <t xml:space="preserve">[[doc. A. Brukštus]]     </t>
  </si>
  <si>
    <t xml:space="preserve">Sintetinių vaistų kūrimo principai, paskaita ir seminaras         </t>
  </si>
  <si>
    <t>Kochanė</t>
  </si>
  <si>
    <t xml:space="preserve">[[prof. A. Ramanavičius]]  </t>
  </si>
  <si>
    <t xml:space="preserve">[[asist. I. Plikusienė]]   </t>
  </si>
  <si>
    <t>Spektrinės elipsometrijos sustiprintos paviršiaus plazmonų rezonansų taikymas</t>
  </si>
  <si>
    <t>FTMC, Saulėtekio al. 7</t>
  </si>
  <si>
    <t xml:space="preserve"> Elektrocheminė kinetika, paskaita ir seminaras       </t>
  </si>
  <si>
    <t>Ramanavičius IIM</t>
  </si>
  <si>
    <t>Nevyks 2018</t>
  </si>
  <si>
    <t xml:space="preserve">[[asist. I. Plikusienė]]  </t>
  </si>
  <si>
    <t xml:space="preserve">[[asist. U. Samukaitė-Bubnienė]]  </t>
  </si>
  <si>
    <t xml:space="preserve">[[asist. L. Mikoliūnaitė, dokt. D. Balčiūnas]]  </t>
  </si>
  <si>
    <t xml:space="preserve">11-14 val.Pagrindiniai nanodalelių sintezės principai, paskaita ir seminaras    </t>
  </si>
  <si>
    <t xml:space="preserve">12-15 val. Nanostruktūrų formavimas ir tyrimas elektrocheminiais metodais, paskaita ir seminaras       </t>
  </si>
  <si>
    <t xml:space="preserve">12-15 val. Nanostruktūrų formavimas ir tyrimas elektrocheminiais metodais, paskaita ir seminaras   </t>
  </si>
  <si>
    <t xml:space="preserve"> 12-15 val. Pagrindiniai nanodalelių sintezės principai, paskaita ir seminaras      </t>
  </si>
  <si>
    <t xml:space="preserve">[[asist. J.Pilipavičius]]     </t>
  </si>
  <si>
    <t xml:space="preserve"> [[asist.J.Pilipavičius]]       </t>
  </si>
  <si>
    <t>GMC Grigoravičiūtė/Mikoliūnaitė</t>
  </si>
  <si>
    <t>GMC Beganskienė/Plaušinaitis</t>
  </si>
  <si>
    <t>KDA (223)</t>
  </si>
  <si>
    <t>GMC Stankevičiūtė/Mikoliūnaitė</t>
  </si>
  <si>
    <t>Masevičius III K</t>
  </si>
  <si>
    <t xml:space="preserve">       Vičkačkaitė visuomenės sveikata</t>
  </si>
  <si>
    <t>Misevičius III nano</t>
  </si>
  <si>
    <t xml:space="preserve">[[asist. M.Misevičius]]       </t>
  </si>
  <si>
    <t xml:space="preserve">Biochemija, seminaras      </t>
  </si>
  <si>
    <t xml:space="preserve">[[prof.V.Masevičius]]         </t>
  </si>
  <si>
    <t xml:space="preserve">Kristalų chemija, seminaras             </t>
  </si>
  <si>
    <t xml:space="preserve">Kristalų chemija , paskaita                       </t>
  </si>
  <si>
    <t xml:space="preserve">Programavimo ir duomenų analizės įvadas, seminaras           </t>
  </si>
  <si>
    <t xml:space="preserve">Programavimo ir duomenų analizės įvadas, seminaras   1/2 gr. 1/2 sav.        </t>
  </si>
  <si>
    <t>Organinių junginių analizės metodų taikymas medžiagotyroje, paskaita</t>
  </si>
  <si>
    <t xml:space="preserve">FTMC, Saulėtekio al. 3 , 402 a. </t>
  </si>
  <si>
    <t xml:space="preserve">[[prof. G. Niaura, asist.J.Gaidukevič]]    </t>
  </si>
  <si>
    <t>FTMC, saulėtekio al. 3</t>
  </si>
  <si>
    <t xml:space="preserve">Organiniai metalų junginiai, seminaras            </t>
  </si>
  <si>
    <t>Organiniai metalų junginiai , seminaras</t>
  </si>
  <si>
    <t xml:space="preserve">[[asist. J. Gaidukevič]]  </t>
  </si>
  <si>
    <t>GMC, R104 aud.</t>
  </si>
  <si>
    <t>GMC, Saulėtekio al. 7 R406</t>
  </si>
  <si>
    <t>GMC, Saulėtekio al. 7 R104</t>
  </si>
  <si>
    <t>GMC, Saulėtekio al. 7, aud.R108</t>
  </si>
  <si>
    <t xml:space="preserve">JGMC, Saulėtekio al. 7, aud.R404  </t>
  </si>
  <si>
    <t>GMC, Saulėtekio al. 7, aud.R104</t>
  </si>
  <si>
    <t xml:space="preserve">GMC, Saulėtekio al. 7, aud.R105  </t>
  </si>
  <si>
    <t>Kregždė</t>
  </si>
  <si>
    <t xml:space="preserve">[[doc. A. Kregždė]]            </t>
  </si>
  <si>
    <t xml:space="preserve">[[doc. A. Kregždė]]              </t>
  </si>
  <si>
    <t>Plikusienė</t>
  </si>
  <si>
    <t>Gaidukevič</t>
  </si>
  <si>
    <t xml:space="preserve">[[asist.J.Jonikaitė-Švėgždienė]]  </t>
  </si>
  <si>
    <t xml:space="preserve">[[asist. J.Jonikaitė-Švėgždienė]]  </t>
  </si>
  <si>
    <t>[[doc. T. Kochanė]]</t>
  </si>
  <si>
    <t xml:space="preserve">Paviršių modifikavimas polimerinėmis nanostruktūromis       </t>
  </si>
  <si>
    <t xml:space="preserve">[[asist. V. Klimkevičius]]   </t>
  </si>
  <si>
    <t xml:space="preserve">[[lekt. I. Karpavičienė, doc. A. Brukštus]]   </t>
  </si>
  <si>
    <t xml:space="preserve">[[doc. R. Vaitkus, asist. S. Višniakova]]   </t>
  </si>
  <si>
    <t xml:space="preserve">[[doc. R. Vaitkus, asist. S. Višniakova]]    </t>
  </si>
  <si>
    <t xml:space="preserve">[[doc. J. Dodonova, doc. V. Jakubkienė]]   </t>
  </si>
  <si>
    <t xml:space="preserve">[[asist. I. Karpavičienė]]  </t>
  </si>
  <si>
    <t xml:space="preserve">[[prof.A.Žilinskas, doc. V. Jakubkienė]]   </t>
  </si>
  <si>
    <t xml:space="preserve">[[prof. V. Masevičius]]  </t>
  </si>
  <si>
    <t xml:space="preserve">[[asist. I. Karpavičienė]]              </t>
  </si>
  <si>
    <t>Disertacijų gynimai</t>
  </si>
  <si>
    <t>Data</t>
  </si>
  <si>
    <t>Laikas</t>
  </si>
  <si>
    <t>14 val.</t>
  </si>
  <si>
    <t xml:space="preserve">16 val. </t>
  </si>
  <si>
    <t>15 val.</t>
  </si>
  <si>
    <t>Vardas, pavardė, katedra</t>
  </si>
  <si>
    <r>
      <rPr>
        <b/>
        <sz val="11"/>
        <rFont val="Arial"/>
        <family val="2"/>
      </rPr>
      <t>Olga Opuchovič</t>
    </r>
    <r>
      <rPr>
        <sz val="11"/>
        <rFont val="Arial"/>
        <family val="2"/>
      </rPr>
      <t xml:space="preserve"> (neorganinės chemijos katedra)</t>
    </r>
  </si>
  <si>
    <r>
      <rPr>
        <b/>
        <sz val="11"/>
        <rFont val="Arial"/>
        <family val="2"/>
      </rPr>
      <t>Tomas Javorskis</t>
    </r>
    <r>
      <rPr>
        <sz val="11"/>
        <rFont val="Arial"/>
        <family val="2"/>
      </rPr>
      <t xml:space="preserve"> (organinės chemijos katedra)</t>
    </r>
  </si>
  <si>
    <r>
      <rPr>
        <b/>
        <sz val="11"/>
        <rFont val="Arial"/>
        <family val="2"/>
      </rPr>
      <t>Anton Popov</t>
    </r>
    <r>
      <rPr>
        <sz val="11"/>
        <rFont val="Arial"/>
        <family val="2"/>
      </rPr>
      <t xml:space="preserve"> (analizinės aplinkos katedra)</t>
    </r>
  </si>
  <si>
    <r>
      <rPr>
        <b/>
        <sz val="11"/>
        <rFont val="Arial"/>
        <family val="2"/>
      </rPr>
      <t>Lina Dedelaitė</t>
    </r>
    <r>
      <rPr>
        <sz val="11"/>
        <rFont val="Arial"/>
        <family val="2"/>
      </rPr>
      <t xml:space="preserve"> (fizikinės chemijos katedra)</t>
    </r>
  </si>
  <si>
    <t>BOCH-1-2</t>
  </si>
  <si>
    <t xml:space="preserve">[[asist. E. Karikovas]]   </t>
  </si>
  <si>
    <r>
      <t>[</t>
    </r>
    <r>
      <rPr>
        <sz val="10"/>
        <rFont val="Times New Roman Baltic"/>
        <family val="0"/>
      </rPr>
      <t>[lekt. J. Kiuberis, F. Ambrulevičius</t>
    </r>
    <r>
      <rPr>
        <sz val="10"/>
        <rFont val="Times New Roman Baltic"/>
        <family val="1"/>
      </rPr>
      <t xml:space="preserve">]]       </t>
    </r>
  </si>
  <si>
    <t xml:space="preserve">[[prof. R. Raudonis, F. Ambrulevičius]]       </t>
  </si>
  <si>
    <t>ITTC 108-1 kompiuterių klasė, Saulėtekio al. 9, II-ieji jung. rūmai</t>
  </si>
  <si>
    <t xml:space="preserve">   Raudonis (seminaras)</t>
  </si>
  <si>
    <t xml:space="preserve">     Raudonis</t>
  </si>
  <si>
    <t>Jankūnienė GMC</t>
  </si>
  <si>
    <t xml:space="preserve">Sorbentų chemija paskaita   </t>
  </si>
  <si>
    <t>EVAF, Saulėtekio al.9, aud. JR1 a.</t>
  </si>
  <si>
    <t xml:space="preserve">Matematika, seminaras           </t>
  </si>
  <si>
    <t xml:space="preserve">[[lekt. J. Kiuberis, lekt. R. Voronovič]]                </t>
  </si>
  <si>
    <t xml:space="preserve">Bendroji chemija, lab. darbai       </t>
  </si>
  <si>
    <t xml:space="preserve">[[ {09-10 mėn.}   TChA doc.A.Žalga;       {11-12 mėn.} NChA doc.V. Urbonienė]]       </t>
  </si>
  <si>
    <t>Nanomedžiagų chemijos studijų įvadas</t>
  </si>
  <si>
    <t>Genų indžinerija, laboratoriniai darbai R322 lab.</t>
  </si>
  <si>
    <t xml:space="preserve">1 grupė gruodžio 4-7 d. II, III, IV, V 9-13 val. </t>
  </si>
  <si>
    <t xml:space="preserve"> 2 grupė gruodžio 11-14 d. II 13-17 val., III, IV, V 9-13 val.</t>
  </si>
  <si>
    <r>
      <t xml:space="preserve">IV  KURSAS    </t>
    </r>
    <r>
      <rPr>
        <b/>
        <sz val="20"/>
        <color indexed="14"/>
        <rFont val="Arial Black"/>
        <family val="2"/>
      </rPr>
      <t>(PRAKTIKA  09.01 - 10.26)</t>
    </r>
  </si>
  <si>
    <t xml:space="preserve">[[prof. S. Tautkus, doc. A. Kaušaitė-Minkštimienė]]          </t>
  </si>
  <si>
    <t>[[j. asist. A. Medžiūnas]]</t>
  </si>
  <si>
    <t>Medžiūnas</t>
  </si>
  <si>
    <t>Klimkevičius</t>
  </si>
  <si>
    <t>Pocevičius</t>
  </si>
  <si>
    <t xml:space="preserve">Tautkus </t>
  </si>
  <si>
    <t xml:space="preserve">[[prof. S.Tautkus, asist.A.Žarkov]]   </t>
  </si>
  <si>
    <t xml:space="preserve">[[prof. S.Tautkus, asist. A. Žarkov]]   </t>
  </si>
  <si>
    <t>1 M</t>
  </si>
  <si>
    <t>Sorbentų chemija, laboratoriniai   darbai</t>
  </si>
  <si>
    <t>Dodonova MF farmacija</t>
  </si>
  <si>
    <t>K. Aidas pratybos</t>
  </si>
  <si>
    <t>Kaušaitė</t>
  </si>
  <si>
    <t>Samukaitė Bubn</t>
  </si>
  <si>
    <t>Analizinė chemija , seminaras    [[prof.S.Tautkus]]    OChA</t>
  </si>
  <si>
    <t>Nėra</t>
  </si>
  <si>
    <t>Skaudžius IM</t>
  </si>
  <si>
    <t>Skaudžius 1M</t>
  </si>
  <si>
    <t>Karpavičienė FCh IM</t>
  </si>
  <si>
    <t>155 k.</t>
  </si>
  <si>
    <t>Ramanavičius IIM nano</t>
  </si>
  <si>
    <t>Kinetiniai ir elektrocheminiai analizės metodai   [[prof.A.Ramanavičius]]     OChA  nuo 11 01</t>
  </si>
  <si>
    <t>MIF, 311 a.</t>
  </si>
  <si>
    <t xml:space="preserve">Organinė chemija, seminaras              </t>
  </si>
  <si>
    <t xml:space="preserve">[[prof.A.Žilinskas]]               </t>
  </si>
  <si>
    <t xml:space="preserve">[[doc. R. Vaitkus]]           </t>
  </si>
  <si>
    <t xml:space="preserve">Organinė chemija, seminaras               </t>
  </si>
  <si>
    <t xml:space="preserve">Bioneorganinė chemija, seminarai ir  laboratoriniai darbai         </t>
  </si>
  <si>
    <t>Žilinskas</t>
  </si>
  <si>
    <t xml:space="preserve">                        Vičkačkaitė visuomenės sveik.</t>
  </si>
  <si>
    <t>FTMC, Saulėtekio al. 3 , E402</t>
  </si>
  <si>
    <t>Rozgienė iki 11.01</t>
  </si>
  <si>
    <t xml:space="preserve">[[F. Ambrulevičius, lekt. R. Voronovič]]                   </t>
  </si>
  <si>
    <t xml:space="preserve">[[lekt. R. Voronovič, lekt. J. Kiuberis]]       </t>
  </si>
  <si>
    <t xml:space="preserve">[[dokt. M. Vainoris, dokt. A. Kisieliūtė]]  </t>
  </si>
  <si>
    <t xml:space="preserve">[[asist. I. Gabriūnaitė, dokt. Š. Žukauskas]]     </t>
  </si>
  <si>
    <t>Katelnikovas</t>
  </si>
  <si>
    <t xml:space="preserve">            Gaidukevič IM nano iki 1101</t>
  </si>
  <si>
    <t xml:space="preserve"> 8.15 val. Fizikinė chemija, seminaras      </t>
  </si>
  <si>
    <t>4 stud</t>
  </si>
  <si>
    <t xml:space="preserve">Cheminės analizės kokybė   </t>
  </si>
  <si>
    <t>GMC, Saulėtekio al. 7, R109</t>
  </si>
  <si>
    <t>Grigoravičiūtė GMC</t>
  </si>
  <si>
    <t xml:space="preserve">               Ramanav.II magnano</t>
  </si>
  <si>
    <t xml:space="preserve">        16-19 val.  Vadyba, paskaita ir seminaras [lekt. dr. I. Vitkauskienė]TChA</t>
  </si>
  <si>
    <t>10 19 voronovič</t>
  </si>
  <si>
    <t>Voronovič</t>
  </si>
  <si>
    <t>2018-10-20 KAD, ASA, OChA, AChA, TGA "PAŽINIMAS"</t>
  </si>
  <si>
    <t>11 30  14 val. Čikotienė eksternas</t>
  </si>
  <si>
    <t xml:space="preserve">10 15 Ramūnas Skaudžius </t>
  </si>
  <si>
    <t xml:space="preserve">2018 10-13 ir 14 d. OChA Ramūnas </t>
  </si>
  <si>
    <t>Anglų kalba kursai</t>
  </si>
  <si>
    <r>
      <rPr>
        <b/>
        <sz val="11"/>
        <rFont val="Arial"/>
        <family val="2"/>
      </rPr>
      <t>A. Nicolenco</t>
    </r>
    <r>
      <rPr>
        <sz val="11"/>
        <rFont val="Arial"/>
        <family val="2"/>
      </rPr>
      <t xml:space="preserve"> (fizikinės chemijos katedra)</t>
    </r>
  </si>
  <si>
    <r>
      <rPr>
        <b/>
        <sz val="10"/>
        <rFont val="Arial"/>
        <family val="2"/>
      </rPr>
      <t>S. Mačiulytė</t>
    </r>
    <r>
      <rPr>
        <sz val="10"/>
        <rFont val="Arial"/>
        <family val="2"/>
      </rPr>
      <t xml:space="preserve"> (polimerųkatedra)</t>
    </r>
  </si>
  <si>
    <r>
      <rPr>
        <b/>
        <sz val="10"/>
        <rFont val="Arial"/>
        <family val="2"/>
      </rPr>
      <t>P. Radzevičius</t>
    </r>
    <r>
      <rPr>
        <sz val="10"/>
        <rFont val="Arial"/>
        <family val="2"/>
      </rPr>
      <t xml:space="preserve"> (polimerų katedra)</t>
    </r>
  </si>
  <si>
    <t xml:space="preserve">14 val. </t>
  </si>
  <si>
    <r>
      <rPr>
        <b/>
        <sz val="10"/>
        <rFont val="Arial"/>
        <family val="2"/>
      </rPr>
      <t>E. Gražėnaitė</t>
    </r>
    <r>
      <rPr>
        <sz val="10"/>
        <rFont val="Arial"/>
        <family val="2"/>
      </rPr>
      <t xml:space="preserve"> (neorganinės chemijos katedra )</t>
    </r>
  </si>
  <si>
    <t>12 val. KAD</t>
  </si>
  <si>
    <t>14 val. KAD</t>
  </si>
  <si>
    <t>12 18 Disertacijų gynimai 12-16 val.</t>
  </si>
  <si>
    <t>Choras VIva</t>
  </si>
  <si>
    <t xml:space="preserve">       11 16 praktikų gynimas</t>
  </si>
  <si>
    <t xml:space="preserve">[[m.d. T. Krivarotova]]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</si>
</sst>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6">
    <font>
      <sz val="10"/>
      <name val="Arial"/>
      <family val="0"/>
    </font>
    <font>
      <sz val="10"/>
      <name val="Times New Roman Baltic"/>
      <family val="1"/>
    </font>
    <font>
      <sz val="10"/>
      <color indexed="8"/>
      <name val="Times New Roman Baltic"/>
      <family val="1"/>
    </font>
    <font>
      <sz val="10"/>
      <name val="Arial Baltic"/>
      <family val="2"/>
    </font>
    <font>
      <sz val="12"/>
      <name val="Arial Baltic"/>
      <family val="2"/>
    </font>
    <font>
      <b/>
      <sz val="16"/>
      <name val="Arial Baltic"/>
      <family val="2"/>
    </font>
    <font>
      <sz val="14"/>
      <name val="Arial Baltic"/>
      <family val="2"/>
    </font>
    <font>
      <b/>
      <sz val="16"/>
      <color indexed="12"/>
      <name val="Arial Baltic"/>
      <family val="2"/>
    </font>
    <font>
      <sz val="14"/>
      <color indexed="12"/>
      <name val="Arial Baltic"/>
      <family val="2"/>
    </font>
    <font>
      <b/>
      <sz val="14"/>
      <color indexed="12"/>
      <name val="Arial Baltic"/>
      <family val="2"/>
    </font>
    <font>
      <b/>
      <sz val="12"/>
      <name val="Arial Baltic"/>
      <family val="2"/>
    </font>
    <font>
      <sz val="10"/>
      <color indexed="14"/>
      <name val="Times New Roman Baltic"/>
      <family val="1"/>
    </font>
    <font>
      <b/>
      <sz val="10"/>
      <name val="Arial Baltic"/>
      <family val="2"/>
    </font>
    <font>
      <b/>
      <sz val="14"/>
      <name val="Arial Baltic"/>
      <family val="2"/>
    </font>
    <font>
      <b/>
      <sz val="20"/>
      <name val="Arial Black"/>
      <family val="2"/>
    </font>
    <font>
      <sz val="10"/>
      <color indexed="12"/>
      <name val="Arial"/>
      <family val="2"/>
    </font>
    <font>
      <b/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12"/>
      <color indexed="10"/>
      <name val="Arial Baltic"/>
      <family val="2"/>
    </font>
    <font>
      <sz val="10"/>
      <color indexed="10"/>
      <name val="Times New Roman Baltic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7"/>
      <name val="Times New Roman Baltic"/>
      <family val="1"/>
    </font>
    <font>
      <sz val="10"/>
      <color indexed="10"/>
      <name val="Arial Baltic"/>
      <family val="2"/>
    </font>
    <font>
      <sz val="10"/>
      <color indexed="48"/>
      <name val="Arial"/>
      <family val="2"/>
    </font>
    <font>
      <sz val="10"/>
      <color indexed="57"/>
      <name val="Times New Roman Baltic"/>
      <family val="1"/>
    </font>
    <font>
      <sz val="10"/>
      <color indexed="48"/>
      <name val="Times New Roman Baltic"/>
      <family val="1"/>
    </font>
    <font>
      <sz val="14"/>
      <name val="Arial"/>
      <family val="2"/>
    </font>
    <font>
      <sz val="11"/>
      <name val="Arial Baltic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Times New Roman Baltic"/>
      <family val="1"/>
    </font>
    <font>
      <sz val="10"/>
      <color indexed="12"/>
      <name val="Times New Roman Baltic"/>
      <family val="1"/>
    </font>
    <font>
      <b/>
      <sz val="10"/>
      <color indexed="12"/>
      <name val="Times New Roman Baltic"/>
      <family val="1"/>
    </font>
    <font>
      <b/>
      <sz val="12"/>
      <color indexed="17"/>
      <name val="Arial Baltic"/>
      <family val="2"/>
    </font>
    <font>
      <b/>
      <sz val="10"/>
      <color indexed="17"/>
      <name val="Arial"/>
      <family val="2"/>
    </font>
    <font>
      <b/>
      <sz val="16"/>
      <name val="Bookman Old Style"/>
      <family val="1"/>
    </font>
    <font>
      <sz val="16"/>
      <name val="Arial Baltic"/>
      <family val="2"/>
    </font>
    <font>
      <sz val="8"/>
      <name val="Arial"/>
      <family val="2"/>
    </font>
    <font>
      <b/>
      <sz val="12"/>
      <color indexed="12"/>
      <name val="Arial Baltic"/>
      <family val="2"/>
    </font>
    <font>
      <b/>
      <sz val="10"/>
      <color indexed="12"/>
      <name val="Arial"/>
      <family val="2"/>
    </font>
    <font>
      <b/>
      <sz val="12"/>
      <color indexed="10"/>
      <name val="Arial Baltic"/>
      <family val="2"/>
    </font>
    <font>
      <b/>
      <sz val="22"/>
      <name val="Arial Black"/>
      <family val="2"/>
    </font>
    <font>
      <b/>
      <sz val="24"/>
      <name val="Arial Black"/>
      <family val="2"/>
    </font>
    <font>
      <b/>
      <sz val="10"/>
      <color indexed="10"/>
      <name val="Arial"/>
      <family val="2"/>
    </font>
    <font>
      <b/>
      <sz val="18"/>
      <name val="Arial Baltic"/>
      <family val="2"/>
    </font>
    <font>
      <b/>
      <sz val="10"/>
      <color indexed="57"/>
      <name val="Arial"/>
      <family val="2"/>
    </font>
    <font>
      <b/>
      <sz val="12"/>
      <color indexed="14"/>
      <name val="Arial Baltic"/>
      <family val="2"/>
    </font>
    <font>
      <sz val="10"/>
      <name val="Times New Roman"/>
      <family val="1"/>
    </font>
    <font>
      <sz val="14"/>
      <color indexed="10"/>
      <name val="Arial Baltic"/>
      <family val="2"/>
    </font>
    <font>
      <sz val="12"/>
      <color indexed="14"/>
      <name val="Arial Baltic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 Baltic"/>
      <family val="2"/>
    </font>
    <font>
      <b/>
      <sz val="10"/>
      <color indexed="48"/>
      <name val="Arial"/>
      <family val="2"/>
    </font>
    <font>
      <b/>
      <sz val="20"/>
      <color indexed="10"/>
      <name val="Times New Roman Baltic"/>
      <family val="1"/>
    </font>
    <font>
      <b/>
      <sz val="18"/>
      <color indexed="12"/>
      <name val="Arial Baltic"/>
      <family val="2"/>
    </font>
    <font>
      <sz val="18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12"/>
      <name val="Arial Baltic"/>
      <family val="2"/>
    </font>
    <font>
      <sz val="16"/>
      <color indexed="12"/>
      <name val="Arial"/>
      <family val="2"/>
    </font>
    <font>
      <b/>
      <sz val="10"/>
      <color indexed="12"/>
      <name val="Arial Baltic"/>
      <family val="2"/>
    </font>
    <font>
      <b/>
      <sz val="16"/>
      <color indexed="10"/>
      <name val="Arial Baltic"/>
      <family val="2"/>
    </font>
    <font>
      <sz val="16"/>
      <color indexed="10"/>
      <name val="Arial"/>
      <family val="2"/>
    </font>
    <font>
      <b/>
      <sz val="14"/>
      <color indexed="10"/>
      <name val="Arial Baltic"/>
      <family val="2"/>
    </font>
    <font>
      <b/>
      <sz val="14"/>
      <color indexed="57"/>
      <name val="Arial Baltic"/>
      <family val="0"/>
    </font>
    <font>
      <sz val="14"/>
      <color indexed="57"/>
      <name val="Arial"/>
      <family val="2"/>
    </font>
    <font>
      <sz val="10"/>
      <color indexed="57"/>
      <name val="Arial Baltic"/>
      <family val="2"/>
    </font>
    <font>
      <b/>
      <sz val="11"/>
      <name val="Arial Baltic"/>
      <family val="2"/>
    </font>
    <font>
      <b/>
      <sz val="11"/>
      <name val="Arial"/>
      <family val="2"/>
    </font>
    <font>
      <b/>
      <sz val="11"/>
      <color indexed="57"/>
      <name val="Arial Baltic"/>
      <family val="0"/>
    </font>
    <font>
      <sz val="11"/>
      <color indexed="57"/>
      <name val="Arial Baltic"/>
      <family val="0"/>
    </font>
    <font>
      <b/>
      <sz val="9"/>
      <color indexed="12"/>
      <name val="Arial"/>
      <family val="2"/>
    </font>
    <font>
      <sz val="10"/>
      <color indexed="14"/>
      <name val="Arial Baltic"/>
      <family val="2"/>
    </font>
    <font>
      <sz val="10"/>
      <color indexed="60"/>
      <name val="Times New Roman Baltic"/>
      <family val="1"/>
    </font>
    <font>
      <sz val="11"/>
      <color indexed="10"/>
      <name val="Arial Baltic"/>
      <family val="2"/>
    </font>
    <font>
      <sz val="11"/>
      <color indexed="14"/>
      <name val="Arial Baltic"/>
      <family val="0"/>
    </font>
    <font>
      <sz val="20"/>
      <name val="Arial Baltic"/>
      <family val="2"/>
    </font>
    <font>
      <b/>
      <sz val="8"/>
      <name val="Arial"/>
      <family val="2"/>
    </font>
    <font>
      <b/>
      <i/>
      <sz val="16"/>
      <name val="Arial Baltic"/>
      <family val="0"/>
    </font>
    <font>
      <sz val="10"/>
      <color indexed="14"/>
      <name val="Arial"/>
      <family val="2"/>
    </font>
    <font>
      <b/>
      <sz val="11"/>
      <color indexed="17"/>
      <name val="Arial Baltic"/>
      <family val="0"/>
    </font>
    <font>
      <sz val="10"/>
      <color indexed="17"/>
      <name val="Arial"/>
      <family val="2"/>
    </font>
    <font>
      <b/>
      <sz val="16"/>
      <name val="Times New Roman"/>
      <family val="1"/>
    </font>
    <font>
      <b/>
      <i/>
      <sz val="16"/>
      <color indexed="10"/>
      <name val="Arial Baltic"/>
      <family val="0"/>
    </font>
    <font>
      <sz val="20"/>
      <color indexed="14"/>
      <name val="Arial"/>
      <family val="2"/>
    </font>
    <font>
      <sz val="16"/>
      <color indexed="10"/>
      <name val="Arial Baltic"/>
      <family val="2"/>
    </font>
    <font>
      <sz val="16"/>
      <color indexed="14"/>
      <name val="Arial Baltic"/>
      <family val="2"/>
    </font>
    <font>
      <b/>
      <sz val="18"/>
      <name val="Arial"/>
      <family val="2"/>
    </font>
    <font>
      <b/>
      <sz val="14"/>
      <color indexed="14"/>
      <name val="Arial Baltic"/>
      <family val="0"/>
    </font>
    <font>
      <b/>
      <sz val="20"/>
      <color indexed="14"/>
      <name val="Arial Black"/>
      <family val="2"/>
    </font>
    <font>
      <sz val="11"/>
      <color indexed="14"/>
      <name val="Arial"/>
      <family val="2"/>
    </font>
    <font>
      <sz val="16"/>
      <name val="Arial"/>
      <family val="2"/>
    </font>
    <font>
      <b/>
      <sz val="9"/>
      <color indexed="14"/>
      <name val="Arial"/>
      <family val="2"/>
    </font>
    <font>
      <b/>
      <sz val="10"/>
      <color indexed="16"/>
      <name val="Arial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18"/>
      <name val="Bookman Old Style"/>
      <family val="1"/>
    </font>
    <font>
      <b/>
      <sz val="22"/>
      <name val="Bookman Old Style"/>
      <family val="1"/>
    </font>
    <font>
      <sz val="12"/>
      <name val="Tahoma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1"/>
      <name val="Times New Roman Baltic"/>
      <family val="1"/>
    </font>
    <font>
      <b/>
      <sz val="8"/>
      <color indexed="10"/>
      <name val="Arial"/>
      <family val="2"/>
    </font>
    <font>
      <sz val="2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 Baltic"/>
      <family val="0"/>
    </font>
    <font>
      <b/>
      <sz val="12"/>
      <color indexed="10"/>
      <name val="Times New Roman Baltic"/>
      <family val="1"/>
    </font>
    <font>
      <b/>
      <sz val="13"/>
      <color indexed="12"/>
      <name val="Arial Baltic"/>
      <family val="2"/>
    </font>
    <font>
      <sz val="13"/>
      <name val="Arial"/>
      <family val="2"/>
    </font>
    <font>
      <b/>
      <sz val="11"/>
      <color indexed="30"/>
      <name val="Arial Baltic"/>
      <family val="2"/>
    </font>
    <font>
      <b/>
      <sz val="11"/>
      <color indexed="12"/>
      <name val="Arial Baltic"/>
      <family val="2"/>
    </font>
    <font>
      <b/>
      <sz val="14"/>
      <name val="A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 Baltic"/>
      <family val="0"/>
    </font>
    <font>
      <sz val="10"/>
      <color indexed="56"/>
      <name val="Times New Roman Baltic"/>
      <family val="1"/>
    </font>
    <font>
      <sz val="10"/>
      <color indexed="40"/>
      <name val="Times New Roman Baltic"/>
      <family val="1"/>
    </font>
    <font>
      <b/>
      <sz val="12"/>
      <color indexed="40"/>
      <name val="Arial Baltic"/>
      <family val="2"/>
    </font>
    <font>
      <b/>
      <sz val="16"/>
      <color indexed="62"/>
      <name val="Arial Baltic"/>
      <family val="2"/>
    </font>
    <font>
      <sz val="10"/>
      <color indexed="36"/>
      <name val="Times New Roman Baltic"/>
      <family val="1"/>
    </font>
    <font>
      <sz val="14"/>
      <color indexed="10"/>
      <name val="Arial"/>
      <family val="2"/>
    </font>
    <font>
      <b/>
      <sz val="11"/>
      <color indexed="60"/>
      <name val="Arial Baltic"/>
      <family val="0"/>
    </font>
    <font>
      <b/>
      <sz val="11"/>
      <color indexed="10"/>
      <name val="Arial Baltic"/>
      <family val="0"/>
    </font>
    <font>
      <b/>
      <sz val="11"/>
      <color indexed="17"/>
      <name val="Arial"/>
      <family val="2"/>
    </font>
    <font>
      <b/>
      <sz val="12"/>
      <color indexed="36"/>
      <name val="Arial Baltic"/>
      <family val="2"/>
    </font>
    <font>
      <b/>
      <sz val="28"/>
      <color indexed="10"/>
      <name val="Arial"/>
      <family val="2"/>
    </font>
    <font>
      <sz val="12"/>
      <color indexed="36"/>
      <name val="Arial Baltic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2"/>
      <color indexed="30"/>
      <name val="Arial Baltic"/>
      <family val="2"/>
    </font>
    <font>
      <b/>
      <sz val="18"/>
      <color indexed="30"/>
      <name val="Arial Baltic"/>
      <family val="2"/>
    </font>
    <font>
      <b/>
      <sz val="14"/>
      <color indexed="62"/>
      <name val="Arial Baltic"/>
      <family val="2"/>
    </font>
    <font>
      <b/>
      <sz val="12"/>
      <color indexed="62"/>
      <name val="Arial Baltic"/>
      <family val="2"/>
    </font>
    <font>
      <sz val="12"/>
      <color indexed="10"/>
      <name val="Times New Roman Baltic"/>
      <family val="1"/>
    </font>
    <font>
      <b/>
      <sz val="18"/>
      <color indexed="62"/>
      <name val="Arial Baltic"/>
      <family val="2"/>
    </font>
    <font>
      <b/>
      <sz val="12"/>
      <color indexed="30"/>
      <name val="Arial Baltic"/>
      <family val="2"/>
    </font>
    <font>
      <sz val="16"/>
      <color indexed="10"/>
      <name val="Times New Roman Baltic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62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60"/>
      <name val="Arial"/>
      <family val="2"/>
    </font>
    <font>
      <b/>
      <sz val="11"/>
      <color indexed="62"/>
      <name val="Arial Baltic"/>
      <family val="2"/>
    </font>
    <font>
      <b/>
      <sz val="11"/>
      <color indexed="62"/>
      <name val="Arial"/>
      <family val="2"/>
    </font>
    <font>
      <b/>
      <sz val="11"/>
      <color indexed="36"/>
      <name val="Arial Baltic"/>
      <family val="2"/>
    </font>
    <font>
      <b/>
      <sz val="11"/>
      <color indexed="30"/>
      <name val="Arial"/>
      <family val="2"/>
    </font>
    <font>
      <b/>
      <sz val="14"/>
      <color indexed="30"/>
      <name val="Arial Baltic"/>
      <family val="2"/>
    </font>
    <font>
      <b/>
      <sz val="16"/>
      <color indexed="30"/>
      <name val="Arial Baltic"/>
      <family val="2"/>
    </font>
    <font>
      <b/>
      <sz val="10"/>
      <color indexed="62"/>
      <name val="Arial Baltic"/>
      <family val="2"/>
    </font>
    <font>
      <sz val="10"/>
      <color indexed="62"/>
      <name val="Arial"/>
      <family val="2"/>
    </font>
    <font>
      <b/>
      <sz val="14"/>
      <color indexed="36"/>
      <name val="Arial Baltic"/>
      <family val="0"/>
    </font>
    <font>
      <b/>
      <sz val="16"/>
      <color indexed="36"/>
      <name val="Arial Balt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 Baltic"/>
      <family val="1"/>
    </font>
    <font>
      <sz val="10"/>
      <color rgb="FFFF0000"/>
      <name val="Times New Roman Baltic"/>
      <family val="1"/>
    </font>
    <font>
      <sz val="10"/>
      <color rgb="FFB33C17"/>
      <name val="Times New Roman Baltic"/>
      <family val="1"/>
    </font>
    <font>
      <sz val="10"/>
      <color rgb="FFFF0000"/>
      <name val="Arial Baltic"/>
      <family val="2"/>
    </font>
    <font>
      <b/>
      <sz val="16"/>
      <color rgb="FFFF0000"/>
      <name val="Arial Baltic"/>
      <family val="2"/>
    </font>
    <font>
      <b/>
      <sz val="14"/>
      <color rgb="FFB33C17"/>
      <name val="Arial Baltic"/>
      <family val="0"/>
    </font>
    <font>
      <sz val="10"/>
      <color rgb="FF002060"/>
      <name val="Times New Roman Baltic"/>
      <family val="1"/>
    </font>
    <font>
      <sz val="12"/>
      <color rgb="FFFF0000"/>
      <name val="Arial Baltic"/>
      <family val="2"/>
    </font>
    <font>
      <sz val="11"/>
      <color rgb="FFFF0000"/>
      <name val="Arial Baltic"/>
      <family val="2"/>
    </font>
    <font>
      <sz val="10"/>
      <color rgb="FF00B0F0"/>
      <name val="Times New Roman Baltic"/>
      <family val="1"/>
    </font>
    <font>
      <b/>
      <sz val="12"/>
      <color rgb="FF00B0F0"/>
      <name val="Arial Baltic"/>
      <family val="2"/>
    </font>
    <font>
      <b/>
      <sz val="16"/>
      <color theme="3" tint="0.39998000860214233"/>
      <name val="Arial Baltic"/>
      <family val="2"/>
    </font>
    <font>
      <sz val="10"/>
      <color rgb="FF7030A0"/>
      <name val="Times New Roman Baltic"/>
      <family val="1"/>
    </font>
    <font>
      <sz val="14"/>
      <color rgb="FFFF0000"/>
      <name val="Arial"/>
      <family val="2"/>
    </font>
    <font>
      <b/>
      <sz val="12"/>
      <color rgb="FFFF0000"/>
      <name val="Arial Baltic"/>
      <family val="2"/>
    </font>
    <font>
      <b/>
      <sz val="11"/>
      <color rgb="FFC00000"/>
      <name val="Arial Baltic"/>
      <family val="0"/>
    </font>
    <font>
      <b/>
      <sz val="8"/>
      <color rgb="FFFF0000"/>
      <name val="Arial"/>
      <family val="2"/>
    </font>
    <font>
      <b/>
      <sz val="11"/>
      <color rgb="FFFF0000"/>
      <name val="Arial Baltic"/>
      <family val="0"/>
    </font>
    <font>
      <b/>
      <sz val="11"/>
      <color rgb="FF00B050"/>
      <name val="Arial"/>
      <family val="2"/>
    </font>
    <font>
      <b/>
      <sz val="12"/>
      <color theme="7" tint="-0.24997000396251678"/>
      <name val="Arial Balt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8"/>
      <color rgb="FFFF0000"/>
      <name val="Arial"/>
      <family val="2"/>
    </font>
    <font>
      <sz val="10"/>
      <color rgb="FFF353BA"/>
      <name val="Arial"/>
      <family val="2"/>
    </font>
    <font>
      <sz val="12"/>
      <color rgb="FF7030A0"/>
      <name val="Arial Baltic"/>
      <family val="2"/>
    </font>
    <font>
      <b/>
      <sz val="10"/>
      <color rgb="FFFF0000"/>
      <name val="Times New Roman Baltic"/>
      <family val="0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00B050"/>
      <name val="Arial"/>
      <family val="2"/>
    </font>
    <font>
      <sz val="12"/>
      <color rgb="FF0810B8"/>
      <name val="Arial Baltic"/>
      <family val="2"/>
    </font>
    <font>
      <b/>
      <sz val="18"/>
      <color rgb="FF0070C0"/>
      <name val="Arial Baltic"/>
      <family val="2"/>
    </font>
    <font>
      <b/>
      <sz val="14"/>
      <color theme="4"/>
      <name val="Arial Baltic"/>
      <family val="2"/>
    </font>
    <font>
      <b/>
      <sz val="12"/>
      <color theme="4"/>
      <name val="Arial Baltic"/>
      <family val="2"/>
    </font>
    <font>
      <sz val="12"/>
      <color rgb="FFFF0000"/>
      <name val="Times New Roman Baltic"/>
      <family val="1"/>
    </font>
    <font>
      <b/>
      <sz val="14"/>
      <color rgb="FFC00000"/>
      <name val="Arial Baltic"/>
      <family val="2"/>
    </font>
    <font>
      <b/>
      <sz val="18"/>
      <color theme="4"/>
      <name val="Arial Baltic"/>
      <family val="2"/>
    </font>
    <font>
      <b/>
      <sz val="12"/>
      <color rgb="FF0070C0"/>
      <name val="Arial Baltic"/>
      <family val="2"/>
    </font>
    <font>
      <sz val="16"/>
      <color rgb="FFFF0000"/>
      <name val="Times New Roman Baltic"/>
      <family val="1"/>
    </font>
    <font>
      <b/>
      <sz val="10"/>
      <color theme="1"/>
      <name val="Arial"/>
      <family val="2"/>
    </font>
    <font>
      <sz val="10"/>
      <color theme="1"/>
      <name val="Times New Roman Baltic"/>
      <family val="1"/>
    </font>
    <font>
      <b/>
      <sz val="11"/>
      <color rgb="FF0070C0"/>
      <name val="Arial Baltic"/>
      <family val="2"/>
    </font>
    <font>
      <sz val="8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22"/>
      <color rgb="FFFF0000"/>
      <name val="Arial"/>
      <family val="2"/>
    </font>
    <font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0070C0"/>
      <name val="Arial"/>
      <family val="2"/>
    </font>
    <font>
      <b/>
      <sz val="11"/>
      <color theme="4"/>
      <name val="Arial Baltic"/>
      <family val="2"/>
    </font>
    <font>
      <b/>
      <sz val="11"/>
      <color theme="4"/>
      <name val="Arial"/>
      <family val="2"/>
    </font>
    <font>
      <b/>
      <sz val="11"/>
      <color rgb="FF7030A0"/>
      <name val="Arial Baltic"/>
      <family val="2"/>
    </font>
    <font>
      <b/>
      <sz val="11"/>
      <color theme="5" tint="-0.24997000396251678"/>
      <name val="Arial Baltic"/>
      <family val="2"/>
    </font>
    <font>
      <b/>
      <sz val="16"/>
      <color rgb="FF0070C0"/>
      <name val="Arial Baltic"/>
      <family val="2"/>
    </font>
    <font>
      <b/>
      <sz val="14"/>
      <color rgb="FF0070C0"/>
      <name val="Arial Baltic"/>
      <family val="2"/>
    </font>
    <font>
      <sz val="10"/>
      <color theme="4"/>
      <name val="Arial"/>
      <family val="2"/>
    </font>
    <font>
      <b/>
      <sz val="10"/>
      <color theme="4"/>
      <name val="Arial Baltic"/>
      <family val="2"/>
    </font>
    <font>
      <b/>
      <sz val="16"/>
      <color rgb="FF7030A0"/>
      <name val="Arial Baltic"/>
      <family val="2"/>
    </font>
    <font>
      <b/>
      <sz val="14"/>
      <color rgb="FF7030A0"/>
      <name val="Arial Baltic"/>
      <family val="0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0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7" fillId="25" borderId="0" applyNumberFormat="0" applyBorder="0" applyAlignment="0" applyProtection="0"/>
    <xf numFmtId="0" fontId="188" fillId="26" borderId="1" applyNumberFormat="0" applyAlignment="0" applyProtection="0"/>
    <xf numFmtId="0" fontId="18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1" fillId="28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5" fillId="29" borderId="1" applyNumberFormat="0" applyAlignment="0" applyProtection="0"/>
    <xf numFmtId="0" fontId="196" fillId="0" borderId="6" applyNumberFormat="0" applyFill="0" applyAlignment="0" applyProtection="0"/>
    <xf numFmtId="0" fontId="197" fillId="30" borderId="0" applyNumberFormat="0" applyBorder="0" applyAlignment="0" applyProtection="0"/>
    <xf numFmtId="0" fontId="0" fillId="31" borderId="7" applyNumberFormat="0" applyFont="0" applyAlignment="0" applyProtection="0"/>
    <xf numFmtId="0" fontId="198" fillId="26" borderId="8" applyNumberFormat="0" applyAlignment="0" applyProtection="0"/>
    <xf numFmtId="9" fontId="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9" applyNumberFormat="0" applyFill="0" applyAlignment="0" applyProtection="0"/>
    <xf numFmtId="0" fontId="201" fillId="0" borderId="0" applyNumberFormat="0" applyFill="0" applyBorder="0" applyAlignment="0" applyProtection="0"/>
  </cellStyleXfs>
  <cellXfs count="24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9" fillId="0" borderId="0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0" fillId="35" borderId="27" xfId="0" applyFill="1" applyBorder="1" applyAlignment="1">
      <alignment horizontal="center" vertical="center" wrapText="1"/>
    </xf>
    <xf numFmtId="0" fontId="3" fillId="35" borderId="28" xfId="0" applyFont="1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8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11" xfId="0" applyFont="1" applyBorder="1" applyAlignment="1">
      <alignment wrapText="1"/>
    </xf>
    <xf numFmtId="0" fontId="23" fillId="0" borderId="2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0" fillId="35" borderId="32" xfId="0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/>
    </xf>
    <xf numFmtId="0" fontId="1" fillId="39" borderId="14" xfId="0" applyNumberFormat="1" applyFont="1" applyFill="1" applyBorder="1" applyAlignment="1">
      <alignment/>
    </xf>
    <xf numFmtId="0" fontId="1" fillId="39" borderId="14" xfId="0" applyNumberFormat="1" applyFont="1" applyFill="1" applyBorder="1" applyAlignment="1">
      <alignment horizontal="left"/>
    </xf>
    <xf numFmtId="0" fontId="1" fillId="39" borderId="14" xfId="0" applyFont="1" applyFill="1" applyBorder="1" applyAlignment="1">
      <alignment horizontal="right"/>
    </xf>
    <xf numFmtId="0" fontId="1" fillId="39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39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/>
    </xf>
    <xf numFmtId="0" fontId="1" fillId="5" borderId="14" xfId="0" applyNumberFormat="1" applyFont="1" applyFill="1" applyBorder="1" applyAlignment="1">
      <alignment/>
    </xf>
    <xf numFmtId="0" fontId="41" fillId="3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center"/>
    </xf>
    <xf numFmtId="0" fontId="13" fillId="39" borderId="41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23" fillId="35" borderId="3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5" borderId="42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0" fillId="38" borderId="26" xfId="0" applyFont="1" applyFill="1" applyBorder="1" applyAlignment="1">
      <alignment/>
    </xf>
    <xf numFmtId="0" fontId="13" fillId="38" borderId="24" xfId="0" applyFont="1" applyFill="1" applyBorder="1" applyAlignment="1">
      <alignment horizontal="center"/>
    </xf>
    <xf numFmtId="0" fontId="10" fillId="38" borderId="24" xfId="0" applyFont="1" applyFill="1" applyBorder="1" applyAlignment="1">
      <alignment vertical="center" wrapText="1"/>
    </xf>
    <xf numFmtId="0" fontId="10" fillId="38" borderId="24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 textRotation="90" wrapText="1"/>
    </xf>
    <xf numFmtId="0" fontId="8" fillId="38" borderId="24" xfId="0" applyFont="1" applyFill="1" applyBorder="1" applyAlignment="1">
      <alignment vertical="center" wrapText="1"/>
    </xf>
    <xf numFmtId="0" fontId="6" fillId="38" borderId="24" xfId="0" applyFont="1" applyFill="1" applyBorder="1" applyAlignment="1">
      <alignment vertical="center" wrapText="1"/>
    </xf>
    <xf numFmtId="0" fontId="13" fillId="38" borderId="46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/>
    </xf>
    <xf numFmtId="0" fontId="13" fillId="38" borderId="26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12" fillId="38" borderId="0" xfId="0" applyFont="1" applyFill="1" applyAlignment="1">
      <alignment horizontal="center"/>
    </xf>
    <xf numFmtId="0" fontId="3" fillId="38" borderId="0" xfId="0" applyFont="1" applyFill="1" applyAlignment="1">
      <alignment vertical="center" wrapText="1"/>
    </xf>
    <xf numFmtId="0" fontId="13" fillId="38" borderId="47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23" fillId="35" borderId="39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3" fillId="34" borderId="5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/>
    </xf>
    <xf numFmtId="0" fontId="13" fillId="40" borderId="30" xfId="0" applyFont="1" applyFill="1" applyBorder="1" applyAlignment="1">
      <alignment horizontal="center"/>
    </xf>
    <xf numFmtId="0" fontId="13" fillId="40" borderId="29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44" xfId="0" applyFont="1" applyFill="1" applyBorder="1" applyAlignment="1">
      <alignment horizontal="center"/>
    </xf>
    <xf numFmtId="0" fontId="13" fillId="40" borderId="30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23" fillId="40" borderId="29" xfId="0" applyFont="1" applyFill="1" applyBorder="1" applyAlignment="1">
      <alignment horizontal="center" vertical="center" wrapText="1"/>
    </xf>
    <xf numFmtId="0" fontId="23" fillId="40" borderId="23" xfId="0" applyFont="1" applyFill="1" applyBorder="1" applyAlignment="1">
      <alignment horizontal="center" vertical="center" wrapText="1"/>
    </xf>
    <xf numFmtId="0" fontId="13" fillId="40" borderId="51" xfId="0" applyFont="1" applyFill="1" applyBorder="1" applyAlignment="1">
      <alignment horizontal="center" vertical="center" wrapText="1"/>
    </xf>
    <xf numFmtId="0" fontId="13" fillId="40" borderId="52" xfId="0" applyFont="1" applyFill="1" applyBorder="1" applyAlignment="1">
      <alignment horizontal="center" vertical="center" wrapText="1"/>
    </xf>
    <xf numFmtId="0" fontId="23" fillId="40" borderId="52" xfId="0" applyFont="1" applyFill="1" applyBorder="1" applyAlignment="1">
      <alignment horizontal="center" vertical="center" wrapText="1"/>
    </xf>
    <xf numFmtId="0" fontId="23" fillId="40" borderId="53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wrapText="1"/>
    </xf>
    <xf numFmtId="0" fontId="13" fillId="40" borderId="20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/>
    </xf>
    <xf numFmtId="0" fontId="3" fillId="38" borderId="0" xfId="0" applyFont="1" applyFill="1" applyAlignment="1">
      <alignment wrapText="1"/>
    </xf>
    <xf numFmtId="0" fontId="3" fillId="38" borderId="0" xfId="0" applyFont="1" applyFill="1" applyBorder="1" applyAlignment="1">
      <alignment wrapText="1"/>
    </xf>
    <xf numFmtId="0" fontId="13" fillId="38" borderId="47" xfId="0" applyFont="1" applyFill="1" applyBorder="1" applyAlignment="1">
      <alignment horizontal="center" wrapText="1"/>
    </xf>
    <xf numFmtId="0" fontId="3" fillId="38" borderId="26" xfId="0" applyFont="1" applyFill="1" applyBorder="1" applyAlignment="1">
      <alignment wrapText="1"/>
    </xf>
    <xf numFmtId="0" fontId="3" fillId="38" borderId="24" xfId="0" applyFont="1" applyFill="1" applyBorder="1" applyAlignment="1">
      <alignment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35" borderId="5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10" fillId="34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6" fillId="0" borderId="28" xfId="0" applyFont="1" applyBorder="1" applyAlignment="1">
      <alignment horizontal="center" vertical="center" wrapText="1"/>
    </xf>
    <xf numFmtId="0" fontId="12" fillId="38" borderId="0" xfId="0" applyFont="1" applyFill="1" applyAlignment="1">
      <alignment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6" xfId="0" applyFont="1" applyBorder="1" applyAlignment="1">
      <alignment/>
    </xf>
    <xf numFmtId="0" fontId="13" fillId="35" borderId="3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40" borderId="36" xfId="0" applyFont="1" applyFill="1" applyBorder="1" applyAlignment="1">
      <alignment/>
    </xf>
    <xf numFmtId="0" fontId="13" fillId="40" borderId="46" xfId="0" applyFont="1" applyFill="1" applyBorder="1" applyAlignment="1">
      <alignment/>
    </xf>
    <xf numFmtId="0" fontId="13" fillId="35" borderId="23" xfId="0" applyFont="1" applyFill="1" applyBorder="1" applyAlignment="1">
      <alignment/>
    </xf>
    <xf numFmtId="0" fontId="13" fillId="35" borderId="39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35" borderId="52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/>
    </xf>
    <xf numFmtId="0" fontId="32" fillId="0" borderId="27" xfId="0" applyFont="1" applyBorder="1" applyAlignment="1">
      <alignment/>
    </xf>
    <xf numFmtId="0" fontId="21" fillId="0" borderId="14" xfId="0" applyFont="1" applyBorder="1" applyAlignment="1">
      <alignment/>
    </xf>
    <xf numFmtId="0" fontId="13" fillId="0" borderId="40" xfId="0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52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/>
    </xf>
    <xf numFmtId="0" fontId="17" fillId="32" borderId="14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3" fillId="35" borderId="60" xfId="0" applyFont="1" applyFill="1" applyBorder="1" applyAlignment="1">
      <alignment horizontal="center"/>
    </xf>
    <xf numFmtId="0" fontId="13" fillId="35" borderId="61" xfId="0" applyFont="1" applyFill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50" fillId="0" borderId="0" xfId="0" applyFont="1" applyAlignment="1">
      <alignment/>
    </xf>
    <xf numFmtId="16" fontId="1" fillId="0" borderId="0" xfId="0" applyNumberFormat="1" applyFont="1" applyFill="1" applyAlignment="1">
      <alignment/>
    </xf>
    <xf numFmtId="0" fontId="10" fillId="34" borderId="6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35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13" fillId="35" borderId="55" xfId="0" applyFont="1" applyFill="1" applyBorder="1" applyAlignment="1">
      <alignment/>
    </xf>
    <xf numFmtId="0" fontId="13" fillId="35" borderId="45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wrapText="1"/>
    </xf>
    <xf numFmtId="0" fontId="13" fillId="38" borderId="2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13" fillId="4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5" fillId="38" borderId="0" xfId="0" applyFont="1" applyFill="1" applyAlignment="1">
      <alignment wrapText="1"/>
    </xf>
    <xf numFmtId="0" fontId="55" fillId="38" borderId="24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wrapText="1"/>
    </xf>
    <xf numFmtId="0" fontId="13" fillId="35" borderId="20" xfId="0" applyFont="1" applyFill="1" applyBorder="1" applyAlignment="1">
      <alignment horizontal="center"/>
    </xf>
    <xf numFmtId="0" fontId="13" fillId="0" borderId="44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34" borderId="0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1" fillId="32" borderId="14" xfId="0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" fillId="0" borderId="0" xfId="0" applyFont="1" applyAlignment="1">
      <alignment wrapText="1"/>
    </xf>
    <xf numFmtId="0" fontId="39" fillId="0" borderId="48" xfId="0" applyFont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4" borderId="26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/>
    </xf>
    <xf numFmtId="0" fontId="13" fillId="41" borderId="0" xfId="0" applyFont="1" applyFill="1" applyAlignment="1">
      <alignment horizontal="center"/>
    </xf>
    <xf numFmtId="0" fontId="3" fillId="41" borderId="0" xfId="0" applyFont="1" applyFill="1" applyAlignment="1">
      <alignment/>
    </xf>
    <xf numFmtId="0" fontId="13" fillId="41" borderId="10" xfId="0" applyFont="1" applyFill="1" applyBorder="1" applyAlignment="1">
      <alignment horizontal="center"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 wrapText="1"/>
    </xf>
    <xf numFmtId="0" fontId="26" fillId="41" borderId="1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wrapText="1"/>
    </xf>
    <xf numFmtId="0" fontId="13" fillId="35" borderId="44" xfId="0" applyFont="1" applyFill="1" applyBorder="1" applyAlignment="1">
      <alignment/>
    </xf>
    <xf numFmtId="0" fontId="23" fillId="40" borderId="39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/>
    </xf>
    <xf numFmtId="0" fontId="65" fillId="0" borderId="21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" fillId="0" borderId="28" xfId="0" applyFont="1" applyBorder="1" applyAlignment="1">
      <alignment vertical="center" wrapText="1"/>
    </xf>
    <xf numFmtId="0" fontId="13" fillId="35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35" borderId="6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39" borderId="64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" fillId="36" borderId="14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8" borderId="36" xfId="0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38" borderId="55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13" fillId="39" borderId="5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45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0" fillId="38" borderId="55" xfId="0" applyFont="1" applyFill="1" applyBorder="1" applyAlignment="1">
      <alignment vertical="center" wrapText="1"/>
    </xf>
    <xf numFmtId="0" fontId="4" fillId="38" borderId="26" xfId="0" applyFont="1" applyFill="1" applyBorder="1" applyAlignment="1">
      <alignment vertical="center" wrapText="1"/>
    </xf>
    <xf numFmtId="0" fontId="6" fillId="38" borderId="55" xfId="0" applyFont="1" applyFill="1" applyBorder="1" applyAlignment="1">
      <alignment vertical="center" wrapText="1"/>
    </xf>
    <xf numFmtId="0" fontId="13" fillId="34" borderId="65" xfId="0" applyFont="1" applyFill="1" applyBorder="1" applyAlignment="1">
      <alignment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/>
    </xf>
    <xf numFmtId="0" fontId="72" fillId="0" borderId="44" xfId="0" applyFont="1" applyFill="1" applyBorder="1" applyAlignment="1">
      <alignment horizontal="center" vertical="center" wrapText="1"/>
    </xf>
    <xf numFmtId="0" fontId="73" fillId="35" borderId="39" xfId="0" applyFont="1" applyFill="1" applyBorder="1" applyAlignment="1">
      <alignment/>
    </xf>
    <xf numFmtId="0" fontId="12" fillId="34" borderId="55" xfId="0" applyFont="1" applyFill="1" applyBorder="1" applyAlignment="1">
      <alignment vertical="center" wrapText="1"/>
    </xf>
    <xf numFmtId="0" fontId="1" fillId="38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2" borderId="14" xfId="0" applyFont="1" applyFill="1" applyBorder="1" applyAlignment="1">
      <alignment/>
    </xf>
    <xf numFmtId="0" fontId="60" fillId="0" borderId="28" xfId="0" applyFont="1" applyBorder="1" applyAlignment="1">
      <alignment horizontal="center" vertical="center" wrapText="1"/>
    </xf>
    <xf numFmtId="0" fontId="1" fillId="38" borderId="14" xfId="0" applyNumberFormat="1" applyFont="1" applyFill="1" applyBorder="1" applyAlignment="1">
      <alignment/>
    </xf>
    <xf numFmtId="0" fontId="30" fillId="35" borderId="29" xfId="0" applyFont="1" applyFill="1" applyBorder="1" applyAlignment="1">
      <alignment/>
    </xf>
    <xf numFmtId="0" fontId="75" fillId="34" borderId="39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5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1" fillId="10" borderId="14" xfId="0" applyNumberFormat="1" applyFont="1" applyFill="1" applyBorder="1" applyAlignment="1">
      <alignment/>
    </xf>
    <xf numFmtId="0" fontId="0" fillId="0" borderId="28" xfId="0" applyBorder="1" applyAlignment="1">
      <alignment horizontal="center" vertical="center" textRotation="90" wrapText="1"/>
    </xf>
    <xf numFmtId="0" fontId="13" fillId="35" borderId="48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34" borderId="46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/>
    </xf>
    <xf numFmtId="0" fontId="75" fillId="0" borderId="40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1" fillId="0" borderId="67" xfId="0" applyFont="1" applyFill="1" applyBorder="1" applyAlignment="1">
      <alignment/>
    </xf>
    <xf numFmtId="0" fontId="1" fillId="36" borderId="67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79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34" borderId="56" xfId="0" applyFont="1" applyFill="1" applyBorder="1" applyAlignment="1">
      <alignment horizontal="center" vertical="center" wrapText="1"/>
    </xf>
    <xf numFmtId="0" fontId="55" fillId="35" borderId="68" xfId="0" applyFont="1" applyFill="1" applyBorder="1" applyAlignment="1">
      <alignment/>
    </xf>
    <xf numFmtId="0" fontId="65" fillId="34" borderId="55" xfId="0" applyFont="1" applyFill="1" applyBorder="1" applyAlignment="1">
      <alignment horizontal="center" vertical="center" wrapText="1"/>
    </xf>
    <xf numFmtId="0" fontId="67" fillId="35" borderId="68" xfId="0" applyFont="1" applyFill="1" applyBorder="1" applyAlignment="1">
      <alignment horizontal="center"/>
    </xf>
    <xf numFmtId="0" fontId="15" fillId="0" borderId="56" xfId="0" applyFont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80" fillId="0" borderId="14" xfId="0" applyFont="1" applyFill="1" applyBorder="1" applyAlignment="1">
      <alignment/>
    </xf>
    <xf numFmtId="0" fontId="41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right"/>
    </xf>
    <xf numFmtId="0" fontId="1" fillId="4" borderId="14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13" fillId="39" borderId="48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52" fillId="0" borderId="21" xfId="0" applyFont="1" applyBorder="1" applyAlignment="1">
      <alignment horizontal="center" vertical="center"/>
    </xf>
    <xf numFmtId="0" fontId="20" fillId="36" borderId="14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2" fillId="34" borderId="22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23" fillId="34" borderId="4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65" fillId="34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74" fillId="0" borderId="21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/>
    </xf>
    <xf numFmtId="0" fontId="3" fillId="34" borderId="3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65" fillId="34" borderId="36" xfId="0" applyFont="1" applyFill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/>
    </xf>
    <xf numFmtId="0" fontId="86" fillId="0" borderId="24" xfId="0" applyFont="1" applyBorder="1" applyAlignment="1">
      <alignment/>
    </xf>
    <xf numFmtId="0" fontId="0" fillId="0" borderId="55" xfId="0" applyBorder="1" applyAlignment="1">
      <alignment/>
    </xf>
    <xf numFmtId="0" fontId="87" fillId="34" borderId="21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1" fillId="10" borderId="14" xfId="59" applyFont="1" applyFill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92" fillId="0" borderId="0" xfId="0" applyFont="1" applyAlignment="1">
      <alignment/>
    </xf>
    <xf numFmtId="0" fontId="90" fillId="34" borderId="24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29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40" borderId="48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13" fillId="40" borderId="38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/>
    </xf>
    <xf numFmtId="0" fontId="47" fillId="3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87" fillId="34" borderId="20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55" xfId="0" applyFont="1" applyFill="1" applyBorder="1" applyAlignment="1">
      <alignment horizontal="center" vertical="center"/>
    </xf>
    <xf numFmtId="0" fontId="43" fillId="34" borderId="58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1" fillId="38" borderId="67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/>
    </xf>
    <xf numFmtId="0" fontId="13" fillId="35" borderId="53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56" xfId="0" applyFont="1" applyBorder="1" applyAlignment="1">
      <alignment/>
    </xf>
    <xf numFmtId="0" fontId="13" fillId="0" borderId="34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/>
    </xf>
    <xf numFmtId="0" fontId="3" fillId="41" borderId="24" xfId="0" applyFont="1" applyFill="1" applyBorder="1" applyAlignment="1">
      <alignment/>
    </xf>
    <xf numFmtId="0" fontId="13" fillId="41" borderId="4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/>
    </xf>
    <xf numFmtId="0" fontId="74" fillId="36" borderId="21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55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38" borderId="55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wrapText="1"/>
    </xf>
    <xf numFmtId="0" fontId="55" fillId="38" borderId="20" xfId="0" applyFont="1" applyFill="1" applyBorder="1" applyAlignment="1">
      <alignment wrapText="1"/>
    </xf>
    <xf numFmtId="0" fontId="3" fillId="38" borderId="20" xfId="0" applyFont="1" applyFill="1" applyBorder="1" applyAlignment="1">
      <alignment wrapText="1"/>
    </xf>
    <xf numFmtId="0" fontId="4" fillId="38" borderId="28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52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5" borderId="67" xfId="0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63" xfId="0" applyFont="1" applyBorder="1" applyAlignment="1">
      <alignment horizontal="center" vertical="center" textRotation="90" wrapText="1"/>
    </xf>
    <xf numFmtId="0" fontId="30" fillId="35" borderId="22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/>
    </xf>
    <xf numFmtId="0" fontId="10" fillId="41" borderId="26" xfId="0" applyFont="1" applyFill="1" applyBorder="1" applyAlignment="1">
      <alignment horizontal="center" vertical="center"/>
    </xf>
    <xf numFmtId="0" fontId="3" fillId="41" borderId="55" xfId="0" applyFont="1" applyFill="1" applyBorder="1" applyAlignment="1">
      <alignment/>
    </xf>
    <xf numFmtId="0" fontId="83" fillId="0" borderId="0" xfId="0" applyFont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36" fillId="34" borderId="63" xfId="0" applyFont="1" applyFill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7" fillId="36" borderId="21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5" fillId="10" borderId="27" xfId="0" applyFont="1" applyFill="1" applyBorder="1" applyAlignment="1">
      <alignment horizontal="center" vertical="center" wrapText="1"/>
    </xf>
    <xf numFmtId="0" fontId="43" fillId="34" borderId="6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81" fillId="34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55" fillId="38" borderId="24" xfId="0" applyFont="1" applyFill="1" applyBorder="1" applyAlignment="1">
      <alignment wrapText="1"/>
    </xf>
    <xf numFmtId="0" fontId="32" fillId="34" borderId="48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wrapText="1"/>
    </xf>
    <xf numFmtId="0" fontId="20" fillId="36" borderId="14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38" borderId="6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20" fillId="0" borderId="69" xfId="0" applyFont="1" applyFill="1" applyBorder="1" applyAlignment="1">
      <alignment/>
    </xf>
    <xf numFmtId="0" fontId="1" fillId="36" borderId="69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32" borderId="67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7" borderId="67" xfId="0" applyFont="1" applyFill="1" applyBorder="1" applyAlignment="1">
      <alignment/>
    </xf>
    <xf numFmtId="0" fontId="1" fillId="5" borderId="67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1" fillId="10" borderId="67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32" borderId="72" xfId="0" applyFont="1" applyFill="1" applyBorder="1" applyAlignment="1">
      <alignment/>
    </xf>
    <xf numFmtId="0" fontId="1" fillId="4" borderId="67" xfId="0" applyFont="1" applyFill="1" applyBorder="1" applyAlignment="1">
      <alignment/>
    </xf>
    <xf numFmtId="0" fontId="1" fillId="37" borderId="7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" borderId="67" xfId="0" applyFont="1" applyFill="1" applyBorder="1" applyAlignment="1">
      <alignment/>
    </xf>
    <xf numFmtId="0" fontId="1" fillId="3" borderId="71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7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0" fillId="4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81" fillId="34" borderId="22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/>
    </xf>
    <xf numFmtId="0" fontId="87" fillId="34" borderId="22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/>
    </xf>
    <xf numFmtId="0" fontId="20" fillId="10" borderId="14" xfId="0" applyFont="1" applyFill="1" applyBorder="1" applyAlignment="1">
      <alignment/>
    </xf>
    <xf numFmtId="0" fontId="1" fillId="32" borderId="69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7" borderId="69" xfId="0" applyFont="1" applyFill="1" applyBorder="1" applyAlignment="1">
      <alignment/>
    </xf>
    <xf numFmtId="0" fontId="1" fillId="5" borderId="69" xfId="0" applyFont="1" applyFill="1" applyBorder="1" applyAlignment="1">
      <alignment/>
    </xf>
    <xf numFmtId="0" fontId="1" fillId="10" borderId="69" xfId="0" applyFont="1" applyFill="1" applyBorder="1" applyAlignment="1">
      <alignment/>
    </xf>
    <xf numFmtId="0" fontId="1" fillId="32" borderId="73" xfId="0" applyFont="1" applyFill="1" applyBorder="1" applyAlignment="1">
      <alignment/>
    </xf>
    <xf numFmtId="0" fontId="1" fillId="32" borderId="74" xfId="0" applyFont="1" applyFill="1" applyBorder="1" applyAlignment="1">
      <alignment/>
    </xf>
    <xf numFmtId="0" fontId="1" fillId="4" borderId="69" xfId="0" applyFont="1" applyFill="1" applyBorder="1" applyAlignment="1">
      <alignment/>
    </xf>
    <xf numFmtId="0" fontId="1" fillId="37" borderId="7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" borderId="69" xfId="0" applyFont="1" applyFill="1" applyBorder="1" applyAlignment="1">
      <alignment/>
    </xf>
    <xf numFmtId="0" fontId="1" fillId="3" borderId="74" xfId="0" applyFont="1" applyFill="1" applyBorder="1" applyAlignment="1">
      <alignment/>
    </xf>
    <xf numFmtId="0" fontId="1" fillId="10" borderId="25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74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1" fillId="42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0" fillId="0" borderId="67" xfId="0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1" fillId="36" borderId="14" xfId="0" applyNumberFormat="1" applyFont="1" applyFill="1" applyBorder="1" applyAlignment="1">
      <alignment horizontal="right"/>
    </xf>
    <xf numFmtId="0" fontId="20" fillId="37" borderId="14" xfId="0" applyFont="1" applyFill="1" applyBorder="1" applyAlignment="1">
      <alignment horizontal="center"/>
    </xf>
    <xf numFmtId="9" fontId="1" fillId="4" borderId="14" xfId="59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33" fillId="38" borderId="19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19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right"/>
    </xf>
    <xf numFmtId="0" fontId="1" fillId="38" borderId="19" xfId="0" applyFont="1" applyFill="1" applyBorder="1" applyAlignment="1">
      <alignment/>
    </xf>
    <xf numFmtId="0" fontId="20" fillId="36" borderId="74" xfId="0" applyFont="1" applyFill="1" applyBorder="1" applyAlignment="1">
      <alignment/>
    </xf>
    <xf numFmtId="0" fontId="87" fillId="35" borderId="21" xfId="0" applyFont="1" applyFill="1" applyBorder="1" applyAlignment="1">
      <alignment horizontal="center" vertical="center" wrapText="1"/>
    </xf>
    <xf numFmtId="0" fontId="13" fillId="38" borderId="75" xfId="0" applyFont="1" applyFill="1" applyBorder="1" applyAlignment="1">
      <alignment horizontal="center" wrapText="1"/>
    </xf>
    <xf numFmtId="0" fontId="13" fillId="40" borderId="39" xfId="0" applyFont="1" applyFill="1" applyBorder="1" applyAlignment="1">
      <alignment horizontal="center" vertical="center" wrapText="1"/>
    </xf>
    <xf numFmtId="0" fontId="13" fillId="40" borderId="40" xfId="0" applyFont="1" applyFill="1" applyBorder="1" applyAlignment="1">
      <alignment horizontal="center"/>
    </xf>
    <xf numFmtId="0" fontId="13" fillId="40" borderId="22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72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vertical="center" wrapText="1"/>
    </xf>
    <xf numFmtId="0" fontId="10" fillId="34" borderId="56" xfId="0" applyFont="1" applyFill="1" applyBorder="1" applyAlignment="1">
      <alignment vertical="center" wrapText="1"/>
    </xf>
    <xf numFmtId="0" fontId="38" fillId="0" borderId="20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" fontId="1" fillId="5" borderId="14" xfId="0" applyNumberFormat="1" applyFont="1" applyFill="1" applyBorder="1" applyAlignment="1">
      <alignment/>
    </xf>
    <xf numFmtId="0" fontId="13" fillId="35" borderId="5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2" fillId="40" borderId="20" xfId="0" applyFont="1" applyFill="1" applyBorder="1" applyAlignment="1">
      <alignment horizontal="center"/>
    </xf>
    <xf numFmtId="0" fontId="32" fillId="40" borderId="41" xfId="0" applyFont="1" applyFill="1" applyBorder="1" applyAlignment="1">
      <alignment horizontal="center"/>
    </xf>
    <xf numFmtId="0" fontId="32" fillId="40" borderId="4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 wrapText="1"/>
    </xf>
    <xf numFmtId="0" fontId="66" fillId="34" borderId="5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0" fontId="3" fillId="34" borderId="61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31" fillId="0" borderId="22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54" fillId="33" borderId="24" xfId="0" applyFont="1" applyFill="1" applyBorder="1" applyAlignment="1">
      <alignment/>
    </xf>
    <xf numFmtId="0" fontId="54" fillId="33" borderId="55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7" fillId="34" borderId="2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4" xfId="0" applyBorder="1" applyAlignment="1">
      <alignment/>
    </xf>
    <xf numFmtId="0" fontId="86" fillId="33" borderId="26" xfId="0" applyFon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4" xfId="0" applyFill="1" applyBorder="1" applyAlignment="1">
      <alignment/>
    </xf>
    <xf numFmtId="0" fontId="1" fillId="44" borderId="14" xfId="0" applyFont="1" applyFill="1" applyBorder="1" applyAlignment="1">
      <alignment/>
    </xf>
    <xf numFmtId="0" fontId="202" fillId="0" borderId="14" xfId="0" applyFont="1" applyFill="1" applyBorder="1" applyAlignment="1">
      <alignment/>
    </xf>
    <xf numFmtId="0" fontId="5" fillId="4" borderId="24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/>
    </xf>
    <xf numFmtId="0" fontId="1" fillId="46" borderId="14" xfId="0" applyFont="1" applyFill="1" applyBorder="1" applyAlignment="1">
      <alignment/>
    </xf>
    <xf numFmtId="0" fontId="1" fillId="47" borderId="14" xfId="0" applyFont="1" applyFill="1" applyBorder="1" applyAlignment="1">
      <alignment horizontal="center"/>
    </xf>
    <xf numFmtId="0" fontId="11" fillId="47" borderId="14" xfId="0" applyFont="1" applyFill="1" applyBorder="1" applyAlignment="1">
      <alignment/>
    </xf>
    <xf numFmtId="0" fontId="1" fillId="47" borderId="14" xfId="0" applyFont="1" applyFill="1" applyBorder="1" applyAlignment="1">
      <alignment/>
    </xf>
    <xf numFmtId="0" fontId="1" fillId="47" borderId="14" xfId="0" applyNumberFormat="1" applyFont="1" applyFill="1" applyBorder="1" applyAlignment="1">
      <alignment/>
    </xf>
    <xf numFmtId="0" fontId="1" fillId="47" borderId="67" xfId="0" applyFont="1" applyFill="1" applyBorder="1" applyAlignment="1">
      <alignment/>
    </xf>
    <xf numFmtId="0" fontId="1" fillId="47" borderId="69" xfId="0" applyFont="1" applyFill="1" applyBorder="1" applyAlignment="1">
      <alignment/>
    </xf>
    <xf numFmtId="0" fontId="20" fillId="46" borderId="14" xfId="0" applyFont="1" applyFill="1" applyBorder="1" applyAlignment="1">
      <alignment/>
    </xf>
    <xf numFmtId="0" fontId="203" fillId="0" borderId="14" xfId="0" applyFont="1" applyFill="1" applyBorder="1" applyAlignment="1">
      <alignment/>
    </xf>
    <xf numFmtId="0" fontId="203" fillId="0" borderId="14" xfId="0" applyFont="1" applyFill="1" applyBorder="1" applyAlignment="1">
      <alignment horizontal="center"/>
    </xf>
    <xf numFmtId="0" fontId="204" fillId="5" borderId="14" xfId="0" applyFont="1" applyFill="1" applyBorder="1" applyAlignment="1">
      <alignment/>
    </xf>
    <xf numFmtId="0" fontId="9" fillId="0" borderId="28" xfId="0" applyFont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97" fillId="34" borderId="15" xfId="0" applyFont="1" applyFill="1" applyBorder="1" applyAlignment="1">
      <alignment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/>
    </xf>
    <xf numFmtId="0" fontId="3" fillId="46" borderId="15" xfId="0" applyFont="1" applyFill="1" applyBorder="1" applyAlignment="1">
      <alignment horizontal="center" vertical="center" wrapText="1"/>
    </xf>
    <xf numFmtId="0" fontId="30" fillId="46" borderId="24" xfId="0" applyFont="1" applyFill="1" applyBorder="1" applyAlignment="1">
      <alignment horizontal="center" vertical="center" wrapText="1"/>
    </xf>
    <xf numFmtId="0" fontId="97" fillId="46" borderId="15" xfId="0" applyFont="1" applyFill="1" applyBorder="1" applyAlignment="1">
      <alignment vertical="center" wrapText="1"/>
    </xf>
    <xf numFmtId="0" fontId="0" fillId="46" borderId="15" xfId="0" applyFill="1" applyBorder="1" applyAlignment="1">
      <alignment horizontal="center" vertical="center" wrapText="1"/>
    </xf>
    <xf numFmtId="0" fontId="30" fillId="46" borderId="15" xfId="0" applyFont="1" applyFill="1" applyBorder="1" applyAlignment="1">
      <alignment horizontal="center" vertical="center" wrapText="1"/>
    </xf>
    <xf numFmtId="0" fontId="87" fillId="46" borderId="21" xfId="0" applyFont="1" applyFill="1" applyBorder="1" applyAlignment="1">
      <alignment horizontal="center" vertical="center" wrapText="1"/>
    </xf>
    <xf numFmtId="0" fontId="203" fillId="0" borderId="0" xfId="0" applyFont="1" applyFill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/>
    </xf>
    <xf numFmtId="0" fontId="203" fillId="36" borderId="14" xfId="0" applyFont="1" applyFill="1" applyBorder="1" applyAlignment="1">
      <alignment horizontal="center"/>
    </xf>
    <xf numFmtId="0" fontId="203" fillId="36" borderId="14" xfId="0" applyFont="1" applyFill="1" applyBorder="1" applyAlignment="1">
      <alignment/>
    </xf>
    <xf numFmtId="0" fontId="205" fillId="0" borderId="0" xfId="0" applyFont="1" applyAlignment="1">
      <alignment/>
    </xf>
    <xf numFmtId="0" fontId="206" fillId="48" borderId="28" xfId="0" applyFont="1" applyFill="1" applyBorder="1" applyAlignment="1">
      <alignment horizontal="center" vertical="center" wrapText="1"/>
    </xf>
    <xf numFmtId="0" fontId="206" fillId="48" borderId="36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205" fillId="0" borderId="0" xfId="0" applyFont="1" applyAlignment="1">
      <alignment/>
    </xf>
    <xf numFmtId="0" fontId="102" fillId="0" borderId="0" xfId="0" applyFont="1" applyAlignment="1">
      <alignment horizontal="center" vertical="center" wrapText="1"/>
    </xf>
    <xf numFmtId="0" fontId="1" fillId="49" borderId="14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25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29" fillId="0" borderId="58" xfId="0" applyFont="1" applyBorder="1" applyAlignment="1">
      <alignment horizontal="center" vertical="center" wrapText="1"/>
    </xf>
    <xf numFmtId="0" fontId="1" fillId="49" borderId="67" xfId="0" applyFont="1" applyFill="1" applyBorder="1" applyAlignment="1">
      <alignment/>
    </xf>
    <xf numFmtId="0" fontId="1" fillId="49" borderId="69" xfId="0" applyFont="1" applyFill="1" applyBorder="1" applyAlignment="1">
      <alignment/>
    </xf>
    <xf numFmtId="0" fontId="87" fillId="48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07" fillId="0" borderId="56" xfId="0" applyFont="1" applyBorder="1" applyAlignment="1">
      <alignment horizontal="center" vertical="center" wrapText="1"/>
    </xf>
    <xf numFmtId="0" fontId="207" fillId="0" borderId="36" xfId="0" applyFont="1" applyBorder="1" applyAlignment="1">
      <alignment horizontal="center" vertical="center" wrapText="1"/>
    </xf>
    <xf numFmtId="0" fontId="10" fillId="48" borderId="20" xfId="0" applyFont="1" applyFill="1" applyBorder="1" applyAlignment="1">
      <alignment horizontal="center" vertical="center" wrapText="1"/>
    </xf>
    <xf numFmtId="0" fontId="1" fillId="49" borderId="14" xfId="0" applyNumberFormat="1" applyFont="1" applyFill="1" applyBorder="1" applyAlignment="1">
      <alignment/>
    </xf>
    <xf numFmtId="0" fontId="203" fillId="5" borderId="14" xfId="0" applyFont="1" applyFill="1" applyBorder="1" applyAlignment="1">
      <alignment/>
    </xf>
    <xf numFmtId="0" fontId="203" fillId="39" borderId="14" xfId="0" applyFont="1" applyFill="1" applyBorder="1" applyAlignment="1">
      <alignment horizontal="right"/>
    </xf>
    <xf numFmtId="0" fontId="9" fillId="50" borderId="20" xfId="0" applyFont="1" applyFill="1" applyBorder="1" applyAlignment="1">
      <alignment horizontal="center" vertical="center" wrapText="1"/>
    </xf>
    <xf numFmtId="0" fontId="207" fillId="50" borderId="2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48" borderId="2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208" fillId="0" borderId="14" xfId="0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48" borderId="55" xfId="0" applyFont="1" applyFill="1" applyBorder="1" applyAlignment="1">
      <alignment horizontal="center" vertical="center" wrapText="1"/>
    </xf>
    <xf numFmtId="0" fontId="10" fillId="50" borderId="40" xfId="0" applyFont="1" applyFill="1" applyBorder="1" applyAlignment="1">
      <alignment horizontal="center" vertical="center" wrapText="1"/>
    </xf>
    <xf numFmtId="0" fontId="209" fillId="0" borderId="21" xfId="0" applyFont="1" applyBorder="1" applyAlignment="1">
      <alignment horizontal="center" vertical="center" wrapText="1"/>
    </xf>
    <xf numFmtId="0" fontId="210" fillId="0" borderId="22" xfId="0" applyFont="1" applyBorder="1" applyAlignment="1">
      <alignment horizontal="center" vertical="center" wrapText="1"/>
    </xf>
    <xf numFmtId="0" fontId="10" fillId="48" borderId="26" xfId="0" applyFont="1" applyFill="1" applyBorder="1" applyAlignment="1">
      <alignment horizontal="center" vertical="center"/>
    </xf>
    <xf numFmtId="0" fontId="10" fillId="48" borderId="55" xfId="0" applyFont="1" applyFill="1" applyBorder="1" applyAlignment="1">
      <alignment horizontal="center" vertical="center"/>
    </xf>
    <xf numFmtId="0" fontId="74" fillId="48" borderId="22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41" fillId="34" borderId="34" xfId="0" applyFont="1" applyFill="1" applyBorder="1" applyAlignment="1">
      <alignment horizontal="center" vertical="center" wrapText="1"/>
    </xf>
    <xf numFmtId="0" fontId="210" fillId="48" borderId="2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41" fillId="0" borderId="63" xfId="0" applyFont="1" applyBorder="1" applyAlignment="1">
      <alignment horizontal="center" vertical="center" wrapText="1"/>
    </xf>
    <xf numFmtId="0" fontId="211" fillId="0" borderId="0" xfId="0" applyFont="1" applyFill="1" applyBorder="1" applyAlignment="1">
      <alignment/>
    </xf>
    <xf numFmtId="0" fontId="211" fillId="0" borderId="14" xfId="0" applyFont="1" applyFill="1" applyBorder="1" applyAlignment="1">
      <alignment horizontal="center"/>
    </xf>
    <xf numFmtId="0" fontId="211" fillId="38" borderId="14" xfId="0" applyFont="1" applyFill="1" applyBorder="1" applyAlignment="1">
      <alignment/>
    </xf>
    <xf numFmtId="0" fontId="211" fillId="32" borderId="14" xfId="0" applyNumberFormat="1" applyFont="1" applyFill="1" applyBorder="1" applyAlignment="1">
      <alignment/>
    </xf>
    <xf numFmtId="0" fontId="211" fillId="0" borderId="14" xfId="0" applyFont="1" applyFill="1" applyBorder="1" applyAlignment="1">
      <alignment/>
    </xf>
    <xf numFmtId="0" fontId="30" fillId="48" borderId="22" xfId="0" applyFont="1" applyFill="1" applyBorder="1" applyAlignment="1">
      <alignment horizontal="center" vertical="center" wrapText="1"/>
    </xf>
    <xf numFmtId="0" fontId="41" fillId="48" borderId="63" xfId="0" applyFont="1" applyFill="1" applyBorder="1" applyAlignment="1">
      <alignment horizontal="center" vertical="center" wrapText="1"/>
    </xf>
    <xf numFmtId="0" fontId="21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46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212" fillId="48" borderId="20" xfId="0" applyFont="1" applyFill="1" applyBorder="1" applyAlignment="1">
      <alignment horizontal="center" vertical="center" wrapText="1"/>
    </xf>
    <xf numFmtId="0" fontId="213" fillId="48" borderId="26" xfId="0" applyFont="1" applyFill="1" applyBorder="1" applyAlignment="1">
      <alignment horizontal="center" vertical="center" wrapText="1"/>
    </xf>
    <xf numFmtId="0" fontId="213" fillId="48" borderId="5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/>
    </xf>
    <xf numFmtId="0" fontId="1" fillId="38" borderId="76" xfId="0" applyFont="1" applyFill="1" applyBorder="1" applyAlignment="1">
      <alignment horizontal="center"/>
    </xf>
    <xf numFmtId="0" fontId="1" fillId="38" borderId="76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13" borderId="67" xfId="0" applyFont="1" applyFill="1" applyBorder="1" applyAlignment="1">
      <alignment/>
    </xf>
    <xf numFmtId="0" fontId="1" fillId="13" borderId="69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39" borderId="19" xfId="0" applyNumberFormat="1" applyFont="1" applyFill="1" applyBorder="1" applyAlignment="1">
      <alignment/>
    </xf>
    <xf numFmtId="0" fontId="1" fillId="36" borderId="18" xfId="0" applyNumberFormat="1" applyFont="1" applyFill="1" applyBorder="1" applyAlignment="1">
      <alignment/>
    </xf>
    <xf numFmtId="0" fontId="1" fillId="38" borderId="71" xfId="0" applyFont="1" applyFill="1" applyBorder="1" applyAlignment="1">
      <alignment/>
    </xf>
    <xf numFmtId="0" fontId="1" fillId="38" borderId="74" xfId="0" applyFont="1" applyFill="1" applyBorder="1" applyAlignment="1">
      <alignment/>
    </xf>
    <xf numFmtId="0" fontId="47" fillId="0" borderId="26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/>
    </xf>
    <xf numFmtId="0" fontId="1" fillId="5" borderId="18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36" borderId="19" xfId="0" applyNumberFormat="1" applyFont="1" applyFill="1" applyBorder="1" applyAlignment="1">
      <alignment/>
    </xf>
    <xf numFmtId="0" fontId="1" fillId="51" borderId="14" xfId="0" applyFont="1" applyFill="1" applyBorder="1" applyAlignment="1">
      <alignment/>
    </xf>
    <xf numFmtId="0" fontId="1" fillId="51" borderId="14" xfId="0" applyNumberFormat="1" applyFont="1" applyFill="1" applyBorder="1" applyAlignment="1">
      <alignment/>
    </xf>
    <xf numFmtId="0" fontId="1" fillId="51" borderId="67" xfId="0" applyFont="1" applyFill="1" applyBorder="1" applyAlignment="1">
      <alignment/>
    </xf>
    <xf numFmtId="0" fontId="1" fillId="51" borderId="69" xfId="0" applyFont="1" applyFill="1" applyBorder="1" applyAlignment="1">
      <alignment/>
    </xf>
    <xf numFmtId="0" fontId="1" fillId="46" borderId="19" xfId="0" applyFont="1" applyFill="1" applyBorder="1" applyAlignment="1">
      <alignment/>
    </xf>
    <xf numFmtId="0" fontId="1" fillId="46" borderId="18" xfId="0" applyFont="1" applyFill="1" applyBorder="1" applyAlignment="1">
      <alignment/>
    </xf>
    <xf numFmtId="0" fontId="211" fillId="46" borderId="14" xfId="0" applyFont="1" applyFill="1" applyBorder="1" applyAlignment="1">
      <alignment/>
    </xf>
    <xf numFmtId="0" fontId="16" fillId="46" borderId="14" xfId="0" applyFont="1" applyFill="1" applyBorder="1" applyAlignment="1">
      <alignment/>
    </xf>
    <xf numFmtId="0" fontId="1" fillId="46" borderId="76" xfId="0" applyFont="1" applyFill="1" applyBorder="1" applyAlignment="1">
      <alignment/>
    </xf>
    <xf numFmtId="0" fontId="203" fillId="46" borderId="14" xfId="0" applyFont="1" applyFill="1" applyBorder="1" applyAlignment="1">
      <alignment/>
    </xf>
    <xf numFmtId="0" fontId="1" fillId="52" borderId="14" xfId="0" applyNumberFormat="1" applyFont="1" applyFill="1" applyBorder="1" applyAlignment="1">
      <alignment/>
    </xf>
    <xf numFmtId="0" fontId="1" fillId="52" borderId="14" xfId="0" applyFont="1" applyFill="1" applyBorder="1" applyAlignment="1">
      <alignment/>
    </xf>
    <xf numFmtId="0" fontId="1" fillId="52" borderId="67" xfId="0" applyFont="1" applyFill="1" applyBorder="1" applyAlignment="1">
      <alignment/>
    </xf>
    <xf numFmtId="0" fontId="1" fillId="52" borderId="69" xfId="0" applyFont="1" applyFill="1" applyBorder="1" applyAlignment="1">
      <alignment/>
    </xf>
    <xf numFmtId="0" fontId="1" fillId="32" borderId="18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52" borderId="19" xfId="0" applyFont="1" applyFill="1" applyBorder="1" applyAlignment="1">
      <alignment/>
    </xf>
    <xf numFmtId="0" fontId="1" fillId="52" borderId="71" xfId="0" applyFont="1" applyFill="1" applyBorder="1" applyAlignment="1">
      <alignment/>
    </xf>
    <xf numFmtId="0" fontId="1" fillId="52" borderId="74" xfId="0" applyFont="1" applyFill="1" applyBorder="1" applyAlignment="1">
      <alignment/>
    </xf>
    <xf numFmtId="0" fontId="214" fillId="0" borderId="14" xfId="0" applyFont="1" applyFill="1" applyBorder="1" applyAlignment="1">
      <alignment/>
    </xf>
    <xf numFmtId="0" fontId="1" fillId="52" borderId="18" xfId="0" applyFont="1" applyFill="1" applyBorder="1" applyAlignment="1">
      <alignment/>
    </xf>
    <xf numFmtId="0" fontId="1" fillId="52" borderId="18" xfId="0" applyNumberFormat="1" applyFont="1" applyFill="1" applyBorder="1" applyAlignment="1">
      <alignment/>
    </xf>
    <xf numFmtId="0" fontId="1" fillId="52" borderId="12" xfId="0" applyFont="1" applyFill="1" applyBorder="1" applyAlignment="1">
      <alignment/>
    </xf>
    <xf numFmtId="0" fontId="1" fillId="52" borderId="25" xfId="0" applyFont="1" applyFill="1" applyBorder="1" applyAlignment="1">
      <alignment/>
    </xf>
    <xf numFmtId="0" fontId="1" fillId="51" borderId="19" xfId="0" applyFont="1" applyFill="1" applyBorder="1" applyAlignment="1">
      <alignment/>
    </xf>
    <xf numFmtId="0" fontId="1" fillId="51" borderId="19" xfId="0" applyNumberFormat="1" applyFont="1" applyFill="1" applyBorder="1" applyAlignment="1">
      <alignment/>
    </xf>
    <xf numFmtId="0" fontId="1" fillId="51" borderId="71" xfId="0" applyFont="1" applyFill="1" applyBorder="1" applyAlignment="1">
      <alignment/>
    </xf>
    <xf numFmtId="0" fontId="1" fillId="51" borderId="7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215" fillId="0" borderId="48" xfId="0" applyFont="1" applyBorder="1" applyAlignment="1">
      <alignment horizontal="center" vertical="center"/>
    </xf>
    <xf numFmtId="0" fontId="215" fillId="0" borderId="34" xfId="0" applyFont="1" applyBorder="1" applyAlignment="1">
      <alignment horizontal="center" vertical="center"/>
    </xf>
    <xf numFmtId="0" fontId="215" fillId="0" borderId="28" xfId="0" applyFont="1" applyBorder="1" applyAlignment="1">
      <alignment horizontal="center" vertical="center"/>
    </xf>
    <xf numFmtId="0" fontId="215" fillId="0" borderId="3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16" fillId="53" borderId="21" xfId="0" applyFont="1" applyFill="1" applyBorder="1" applyAlignment="1">
      <alignment horizontal="center" vertical="center"/>
    </xf>
    <xf numFmtId="0" fontId="216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 wrapText="1"/>
    </xf>
    <xf numFmtId="0" fontId="5" fillId="50" borderId="55" xfId="0" applyFont="1" applyFill="1" applyBorder="1" applyAlignment="1">
      <alignment horizontal="center" vertical="center"/>
    </xf>
    <xf numFmtId="0" fontId="74" fillId="36" borderId="22" xfId="0" applyFont="1" applyFill="1" applyBorder="1" applyAlignment="1">
      <alignment horizontal="center" vertical="center" wrapText="1"/>
    </xf>
    <xf numFmtId="0" fontId="74" fillId="36" borderId="40" xfId="0" applyFont="1" applyFill="1" applyBorder="1" applyAlignment="1">
      <alignment horizontal="center" vertical="center" wrapText="1"/>
    </xf>
    <xf numFmtId="0" fontId="217" fillId="36" borderId="21" xfId="0" applyFont="1" applyFill="1" applyBorder="1" applyAlignment="1">
      <alignment horizontal="center" vertical="center" wrapText="1"/>
    </xf>
    <xf numFmtId="0" fontId="10" fillId="48" borderId="48" xfId="0" applyFont="1" applyFill="1" applyBorder="1" applyAlignment="1">
      <alignment horizontal="center" vertical="center" wrapText="1"/>
    </xf>
    <xf numFmtId="0" fontId="10" fillId="48" borderId="0" xfId="0" applyFont="1" applyFill="1" applyBorder="1" applyAlignment="1">
      <alignment horizontal="center" vertical="center" wrapText="1"/>
    </xf>
    <xf numFmtId="0" fontId="10" fillId="48" borderId="34" xfId="0" applyFont="1" applyFill="1" applyBorder="1" applyAlignment="1">
      <alignment horizontal="center" vertical="center" wrapText="1"/>
    </xf>
    <xf numFmtId="0" fontId="10" fillId="46" borderId="24" xfId="0" applyFont="1" applyFill="1" applyBorder="1" applyAlignment="1">
      <alignment horizontal="center" vertical="center" wrapText="1"/>
    </xf>
    <xf numFmtId="0" fontId="10" fillId="46" borderId="55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10" fillId="50" borderId="22" xfId="0" applyFont="1" applyFill="1" applyBorder="1" applyAlignment="1">
      <alignment horizontal="center" vertical="center" wrapText="1"/>
    </xf>
    <xf numFmtId="0" fontId="21" fillId="46" borderId="14" xfId="0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0" fontId="32" fillId="46" borderId="0" xfId="0" applyFont="1" applyFill="1" applyBorder="1" applyAlignment="1">
      <alignment horizontal="center"/>
    </xf>
    <xf numFmtId="0" fontId="21" fillId="46" borderId="0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32" fillId="46" borderId="0" xfId="0" applyFont="1" applyFill="1" applyBorder="1" applyAlignment="1">
      <alignment horizontal="left"/>
    </xf>
    <xf numFmtId="0" fontId="218" fillId="46" borderId="14" xfId="0" applyFont="1" applyFill="1" applyBorder="1" applyAlignment="1">
      <alignment horizontal="center"/>
    </xf>
    <xf numFmtId="0" fontId="100" fillId="46" borderId="14" xfId="0" applyFont="1" applyFill="1" applyBorder="1" applyAlignment="1">
      <alignment horizontal="center"/>
    </xf>
    <xf numFmtId="0" fontId="21" fillId="46" borderId="14" xfId="0" applyFont="1" applyFill="1" applyBorder="1" applyAlignment="1">
      <alignment/>
    </xf>
    <xf numFmtId="0" fontId="21" fillId="46" borderId="18" xfId="0" applyFont="1" applyFill="1" applyBorder="1" applyAlignment="1">
      <alignment/>
    </xf>
    <xf numFmtId="0" fontId="185" fillId="46" borderId="0" xfId="19" applyFill="1" applyAlignment="1">
      <alignment/>
    </xf>
    <xf numFmtId="0" fontId="10" fillId="0" borderId="22" xfId="0" applyFont="1" applyBorder="1" applyAlignment="1">
      <alignment horizontal="center" vertical="center"/>
    </xf>
    <xf numFmtId="0" fontId="1" fillId="38" borderId="14" xfId="0" applyFont="1" applyFill="1" applyBorder="1" applyAlignment="1">
      <alignment horizontal="right"/>
    </xf>
    <xf numFmtId="0" fontId="10" fillId="50" borderId="20" xfId="0" applyFont="1" applyFill="1" applyBorder="1" applyAlignment="1">
      <alignment horizontal="center" vertical="center"/>
    </xf>
    <xf numFmtId="0" fontId="219" fillId="36" borderId="22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/>
    </xf>
    <xf numFmtId="0" fontId="219" fillId="36" borderId="40" xfId="0" applyFont="1" applyFill="1" applyBorder="1" applyAlignment="1">
      <alignment horizontal="center" vertical="center" wrapText="1"/>
    </xf>
    <xf numFmtId="0" fontId="21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36" xfId="0" applyFont="1" applyFill="1" applyBorder="1" applyAlignment="1">
      <alignment horizontal="center" vertical="center" wrapText="1"/>
    </xf>
    <xf numFmtId="0" fontId="218" fillId="46" borderId="78" xfId="0" applyFont="1" applyFill="1" applyBorder="1" applyAlignment="1">
      <alignment horizontal="center"/>
    </xf>
    <xf numFmtId="0" fontId="100" fillId="46" borderId="78" xfId="0" applyFont="1" applyFill="1" applyBorder="1" applyAlignment="1">
      <alignment horizontal="center"/>
    </xf>
    <xf numFmtId="0" fontId="21" fillId="46" borderId="51" xfId="0" applyFont="1" applyFill="1" applyBorder="1" applyAlignment="1">
      <alignment/>
    </xf>
    <xf numFmtId="0" fontId="21" fillId="46" borderId="54" xfId="0" applyFont="1" applyFill="1" applyBorder="1" applyAlignment="1">
      <alignment/>
    </xf>
    <xf numFmtId="0" fontId="21" fillId="46" borderId="79" xfId="0" applyFont="1" applyFill="1" applyBorder="1" applyAlignment="1">
      <alignment horizontal="center"/>
    </xf>
    <xf numFmtId="0" fontId="21" fillId="46" borderId="80" xfId="0" applyFont="1" applyFill="1" applyBorder="1" applyAlignment="1">
      <alignment horizontal="center"/>
    </xf>
    <xf numFmtId="0" fontId="218" fillId="46" borderId="19" xfId="0" applyFont="1" applyFill="1" applyBorder="1" applyAlignment="1">
      <alignment horizontal="center"/>
    </xf>
    <xf numFmtId="0" fontId="100" fillId="46" borderId="19" xfId="0" applyFont="1" applyFill="1" applyBorder="1" applyAlignment="1">
      <alignment horizontal="center"/>
    </xf>
    <xf numFmtId="0" fontId="21" fillId="46" borderId="66" xfId="0" applyFont="1" applyFill="1" applyBorder="1" applyAlignment="1">
      <alignment/>
    </xf>
    <xf numFmtId="0" fontId="32" fillId="54" borderId="24" xfId="0" applyFont="1" applyFill="1" applyBorder="1" applyAlignment="1">
      <alignment/>
    </xf>
    <xf numFmtId="0" fontId="32" fillId="54" borderId="35" xfId="0" applyFont="1" applyFill="1" applyBorder="1" applyAlignment="1">
      <alignment/>
    </xf>
    <xf numFmtId="0" fontId="32" fillId="54" borderId="55" xfId="0" applyFont="1" applyFill="1" applyBorder="1" applyAlignment="1">
      <alignment/>
    </xf>
    <xf numFmtId="0" fontId="32" fillId="54" borderId="68" xfId="0" applyFont="1" applyFill="1" applyBorder="1" applyAlignment="1">
      <alignment/>
    </xf>
    <xf numFmtId="0" fontId="32" fillId="54" borderId="46" xfId="0" applyFont="1" applyFill="1" applyBorder="1" applyAlignment="1">
      <alignment/>
    </xf>
    <xf numFmtId="0" fontId="32" fillId="54" borderId="32" xfId="0" applyFont="1" applyFill="1" applyBorder="1" applyAlignment="1">
      <alignment/>
    </xf>
    <xf numFmtId="0" fontId="32" fillId="54" borderId="81" xfId="0" applyFont="1" applyFill="1" applyBorder="1" applyAlignment="1">
      <alignment/>
    </xf>
    <xf numFmtId="0" fontId="32" fillId="54" borderId="65" xfId="0" applyFont="1" applyFill="1" applyBorder="1" applyAlignment="1">
      <alignment/>
    </xf>
    <xf numFmtId="0" fontId="32" fillId="54" borderId="75" xfId="0" applyFont="1" applyFill="1" applyBorder="1" applyAlignment="1">
      <alignment/>
    </xf>
    <xf numFmtId="0" fontId="32" fillId="54" borderId="82" xfId="0" applyFont="1" applyFill="1" applyBorder="1" applyAlignment="1">
      <alignment/>
    </xf>
    <xf numFmtId="0" fontId="32" fillId="54" borderId="28" xfId="0" applyFont="1" applyFill="1" applyBorder="1" applyAlignment="1">
      <alignment/>
    </xf>
    <xf numFmtId="0" fontId="32" fillId="54" borderId="26" xfId="0" applyFont="1" applyFill="1" applyBorder="1" applyAlignment="1">
      <alignment/>
    </xf>
    <xf numFmtId="0" fontId="32" fillId="54" borderId="35" xfId="0" applyFont="1" applyFill="1" applyBorder="1" applyAlignment="1">
      <alignment horizontal="center"/>
    </xf>
    <xf numFmtId="0" fontId="32" fillId="54" borderId="27" xfId="0" applyFont="1" applyFill="1" applyBorder="1" applyAlignment="1">
      <alignment horizontal="center"/>
    </xf>
    <xf numFmtId="0" fontId="32" fillId="54" borderId="46" xfId="0" applyFont="1" applyFill="1" applyBorder="1" applyAlignment="1">
      <alignment horizontal="center"/>
    </xf>
    <xf numFmtId="0" fontId="84" fillId="17" borderId="26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5" fillId="50" borderId="26" xfId="0" applyFont="1" applyFill="1" applyBorder="1" applyAlignment="1">
      <alignment horizontal="center" vertical="center" wrapText="1"/>
    </xf>
    <xf numFmtId="0" fontId="5" fillId="50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53" borderId="21" xfId="0" applyFont="1" applyFill="1" applyBorder="1" applyAlignment="1">
      <alignment horizontal="center" vertical="center" wrapText="1"/>
    </xf>
    <xf numFmtId="0" fontId="4" fillId="53" borderId="22" xfId="0" applyFont="1" applyFill="1" applyBorder="1" applyAlignment="1">
      <alignment horizontal="center" vertical="center" wrapText="1"/>
    </xf>
    <xf numFmtId="0" fontId="6" fillId="53" borderId="4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20" fillId="48" borderId="26" xfId="0" applyFont="1" applyFill="1" applyBorder="1" applyAlignment="1">
      <alignment horizontal="center" vertical="center" wrapText="1"/>
    </xf>
    <xf numFmtId="0" fontId="3" fillId="44" borderId="36" xfId="0" applyFont="1" applyFill="1" applyBorder="1" applyAlignment="1">
      <alignment/>
    </xf>
    <xf numFmtId="0" fontId="221" fillId="0" borderId="40" xfId="0" applyFont="1" applyFill="1" applyBorder="1" applyAlignment="1">
      <alignment horizontal="center" vertical="center" wrapText="1"/>
    </xf>
    <xf numFmtId="0" fontId="39" fillId="46" borderId="0" xfId="0" applyFont="1" applyFill="1" applyAlignment="1">
      <alignment/>
    </xf>
    <xf numFmtId="0" fontId="1" fillId="46" borderId="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48" borderId="26" xfId="0" applyFont="1" applyFill="1" applyBorder="1" applyAlignment="1">
      <alignment horizontal="center" vertical="center"/>
    </xf>
    <xf numFmtId="0" fontId="13" fillId="48" borderId="24" xfId="0" applyFont="1" applyFill="1" applyBorder="1" applyAlignment="1">
      <alignment horizontal="center" vertical="center"/>
    </xf>
    <xf numFmtId="0" fontId="13" fillId="48" borderId="55" xfId="0" applyFont="1" applyFill="1" applyBorder="1" applyAlignment="1">
      <alignment horizontal="center" vertical="center"/>
    </xf>
    <xf numFmtId="0" fontId="106" fillId="44" borderId="14" xfId="0" applyFont="1" applyFill="1" applyBorder="1" applyAlignment="1">
      <alignment horizontal="center"/>
    </xf>
    <xf numFmtId="0" fontId="94" fillId="49" borderId="58" xfId="0" applyFont="1" applyFill="1" applyBorder="1" applyAlignment="1">
      <alignment horizontal="center" vertical="center" wrapText="1"/>
    </xf>
    <xf numFmtId="0" fontId="94" fillId="49" borderId="0" xfId="0" applyFont="1" applyFill="1" applyBorder="1" applyAlignment="1">
      <alignment horizontal="center" vertical="center" wrapText="1"/>
    </xf>
    <xf numFmtId="0" fontId="94" fillId="49" borderId="15" xfId="0" applyFont="1" applyFill="1" applyBorder="1" applyAlignment="1">
      <alignment horizontal="center" vertical="center" wrapText="1"/>
    </xf>
    <xf numFmtId="0" fontId="0" fillId="49" borderId="22" xfId="0" applyFill="1" applyBorder="1" applyAlignment="1">
      <alignment horizontal="center" vertical="center" wrapText="1"/>
    </xf>
    <xf numFmtId="0" fontId="221" fillId="0" borderId="20" xfId="0" applyFont="1" applyFill="1" applyBorder="1" applyAlignment="1">
      <alignment horizontal="center" vertical="center" wrapText="1"/>
    </xf>
    <xf numFmtId="0" fontId="32" fillId="54" borderId="62" xfId="0" applyFont="1" applyFill="1" applyBorder="1" applyAlignment="1">
      <alignment horizontal="center"/>
    </xf>
    <xf numFmtId="0" fontId="222" fillId="44" borderId="14" xfId="0" applyFont="1" applyFill="1" applyBorder="1" applyAlignment="1">
      <alignment/>
    </xf>
    <xf numFmtId="0" fontId="21" fillId="44" borderId="54" xfId="0" applyFont="1" applyFill="1" applyBorder="1" applyAlignment="1">
      <alignment horizontal="center"/>
    </xf>
    <xf numFmtId="0" fontId="21" fillId="44" borderId="66" xfId="0" applyFont="1" applyFill="1" applyBorder="1" applyAlignment="1">
      <alignment horizontal="center"/>
    </xf>
    <xf numFmtId="0" fontId="106" fillId="44" borderId="80" xfId="0" applyFont="1" applyFill="1" applyBorder="1" applyAlignment="1">
      <alignment horizontal="center"/>
    </xf>
    <xf numFmtId="0" fontId="74" fillId="48" borderId="20" xfId="0" applyFont="1" applyFill="1" applyBorder="1" applyAlignment="1">
      <alignment horizontal="center" vertical="center" wrapText="1"/>
    </xf>
    <xf numFmtId="0" fontId="0" fillId="46" borderId="22" xfId="0" applyFont="1" applyFill="1" applyBorder="1" applyAlignment="1">
      <alignment horizontal="center" vertical="center" wrapText="1"/>
    </xf>
    <xf numFmtId="0" fontId="19" fillId="46" borderId="40" xfId="0" applyFont="1" applyFill="1" applyBorder="1" applyAlignment="1">
      <alignment horizontal="center" vertical="center" wrapText="1"/>
    </xf>
    <xf numFmtId="0" fontId="3" fillId="48" borderId="35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46" borderId="0" xfId="0" applyFont="1" applyFill="1" applyAlignment="1">
      <alignment/>
    </xf>
    <xf numFmtId="0" fontId="21" fillId="46" borderId="26" xfId="0" applyFont="1" applyFill="1" applyBorder="1" applyAlignment="1">
      <alignment/>
    </xf>
    <xf numFmtId="0" fontId="86" fillId="44" borderId="14" xfId="0" applyFont="1" applyFill="1" applyBorder="1" applyAlignment="1">
      <alignment horizontal="center"/>
    </xf>
    <xf numFmtId="0" fontId="86" fillId="44" borderId="19" xfId="0" applyFont="1" applyFill="1" applyBorder="1" applyAlignment="1">
      <alignment horizontal="center"/>
    </xf>
    <xf numFmtId="0" fontId="32" fillId="46" borderId="16" xfId="0" applyFont="1" applyFill="1" applyBorder="1" applyAlignment="1">
      <alignment horizontal="center"/>
    </xf>
    <xf numFmtId="0" fontId="223" fillId="46" borderId="16" xfId="0" applyFont="1" applyFill="1" applyBorder="1" applyAlignment="1">
      <alignment horizontal="center"/>
    </xf>
    <xf numFmtId="0" fontId="21" fillId="46" borderId="16" xfId="0" applyFont="1" applyFill="1" applyBorder="1" applyAlignment="1">
      <alignment horizontal="center"/>
    </xf>
    <xf numFmtId="0" fontId="223" fillId="46" borderId="0" xfId="0" applyFont="1" applyFill="1" applyBorder="1" applyAlignment="1">
      <alignment horizontal="center"/>
    </xf>
    <xf numFmtId="0" fontId="86" fillId="46" borderId="0" xfId="0" applyFont="1" applyFill="1" applyBorder="1" applyAlignment="1">
      <alignment/>
    </xf>
    <xf numFmtId="0" fontId="54" fillId="46" borderId="0" xfId="0" applyFont="1" applyFill="1" applyBorder="1" applyAlignment="1">
      <alignment/>
    </xf>
    <xf numFmtId="0" fontId="21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218" fillId="46" borderId="0" xfId="0" applyFont="1" applyFill="1" applyBorder="1" applyAlignment="1">
      <alignment horizontal="center"/>
    </xf>
    <xf numFmtId="0" fontId="100" fillId="46" borderId="0" xfId="0" applyFont="1" applyFill="1" applyBorder="1" applyAlignment="1">
      <alignment horizontal="center"/>
    </xf>
    <xf numFmtId="0" fontId="32" fillId="54" borderId="32" xfId="0" applyFont="1" applyFill="1" applyBorder="1" applyAlignment="1">
      <alignment horizontal="center"/>
    </xf>
    <xf numFmtId="0" fontId="32" fillId="40" borderId="55" xfId="0" applyFont="1" applyFill="1" applyBorder="1" applyAlignment="1">
      <alignment horizontal="center"/>
    </xf>
    <xf numFmtId="0" fontId="32" fillId="40" borderId="34" xfId="0" applyFont="1" applyFill="1" applyBorder="1" applyAlignment="1">
      <alignment/>
    </xf>
    <xf numFmtId="0" fontId="32" fillId="40" borderId="36" xfId="0" applyFont="1" applyFill="1" applyBorder="1" applyAlignment="1">
      <alignment/>
    </xf>
    <xf numFmtId="0" fontId="21" fillId="44" borderId="54" xfId="0" applyFont="1" applyFill="1" applyBorder="1" applyAlignment="1">
      <alignment/>
    </xf>
    <xf numFmtId="0" fontId="100" fillId="44" borderId="51" xfId="0" applyFont="1" applyFill="1" applyBorder="1" applyAlignment="1">
      <alignment horizontal="center"/>
    </xf>
    <xf numFmtId="0" fontId="53" fillId="44" borderId="54" xfId="0" applyFont="1" applyFill="1" applyBorder="1" applyAlignment="1">
      <alignment horizontal="center"/>
    </xf>
    <xf numFmtId="0" fontId="21" fillId="43" borderId="54" xfId="0" applyFont="1" applyFill="1" applyBorder="1" applyAlignment="1">
      <alignment horizontal="center"/>
    </xf>
    <xf numFmtId="0" fontId="32" fillId="54" borderId="27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23" fillId="44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46" borderId="19" xfId="0" applyFont="1" applyFill="1" applyBorder="1" applyAlignment="1">
      <alignment/>
    </xf>
    <xf numFmtId="0" fontId="32" fillId="54" borderId="43" xfId="0" applyFont="1" applyFill="1" applyBorder="1" applyAlignment="1">
      <alignment horizontal="center"/>
    </xf>
    <xf numFmtId="0" fontId="32" fillId="54" borderId="42" xfId="0" applyFont="1" applyFill="1" applyBorder="1" applyAlignment="1">
      <alignment horizontal="center"/>
    </xf>
    <xf numFmtId="0" fontId="32" fillId="54" borderId="38" xfId="0" applyFont="1" applyFill="1" applyBorder="1" applyAlignment="1">
      <alignment horizontal="center"/>
    </xf>
    <xf numFmtId="0" fontId="32" fillId="54" borderId="29" xfId="0" applyFont="1" applyFill="1" applyBorder="1" applyAlignment="1">
      <alignment horizontal="center"/>
    </xf>
    <xf numFmtId="0" fontId="32" fillId="54" borderId="23" xfId="0" applyFont="1" applyFill="1" applyBorder="1" applyAlignment="1">
      <alignment horizontal="center"/>
    </xf>
    <xf numFmtId="0" fontId="32" fillId="54" borderId="39" xfId="0" applyFont="1" applyFill="1" applyBorder="1" applyAlignment="1">
      <alignment horizontal="center"/>
    </xf>
    <xf numFmtId="0" fontId="75" fillId="55" borderId="24" xfId="0" applyFont="1" applyFill="1" applyBorder="1" applyAlignment="1">
      <alignment horizontal="center" wrapText="1"/>
    </xf>
    <xf numFmtId="0" fontId="32" fillId="54" borderId="30" xfId="0" applyFont="1" applyFill="1" applyBorder="1" applyAlignment="1">
      <alignment horizontal="center"/>
    </xf>
    <xf numFmtId="0" fontId="32" fillId="54" borderId="45" xfId="0" applyFont="1" applyFill="1" applyBorder="1" applyAlignment="1">
      <alignment horizontal="center"/>
    </xf>
    <xf numFmtId="0" fontId="32" fillId="54" borderId="52" xfId="0" applyFont="1" applyFill="1" applyBorder="1" applyAlignment="1">
      <alignment horizontal="center"/>
    </xf>
    <xf numFmtId="0" fontId="32" fillId="54" borderId="37" xfId="0" applyFont="1" applyFill="1" applyBorder="1" applyAlignment="1">
      <alignment horizontal="center"/>
    </xf>
    <xf numFmtId="0" fontId="32" fillId="54" borderId="17" xfId="0" applyFont="1" applyFill="1" applyBorder="1" applyAlignment="1">
      <alignment horizontal="center"/>
    </xf>
    <xf numFmtId="0" fontId="32" fillId="54" borderId="83" xfId="0" applyFont="1" applyFill="1" applyBorder="1" applyAlignment="1">
      <alignment horizontal="center"/>
    </xf>
    <xf numFmtId="0" fontId="32" fillId="54" borderId="16" xfId="0" applyFont="1" applyFill="1" applyBorder="1" applyAlignment="1">
      <alignment horizontal="center"/>
    </xf>
    <xf numFmtId="0" fontId="32" fillId="54" borderId="60" xfId="0" applyFont="1" applyFill="1" applyBorder="1" applyAlignment="1">
      <alignment horizontal="center"/>
    </xf>
    <xf numFmtId="0" fontId="32" fillId="54" borderId="83" xfId="0" applyFont="1" applyFill="1" applyBorder="1" applyAlignment="1">
      <alignment horizontal="center"/>
    </xf>
    <xf numFmtId="0" fontId="32" fillId="54" borderId="17" xfId="0" applyFont="1" applyFill="1" applyBorder="1" applyAlignment="1">
      <alignment horizontal="center"/>
    </xf>
    <xf numFmtId="0" fontId="32" fillId="54" borderId="61" xfId="0" applyFont="1" applyFill="1" applyBorder="1" applyAlignment="1">
      <alignment horizontal="center"/>
    </xf>
    <xf numFmtId="0" fontId="86" fillId="44" borderId="18" xfId="0" applyFont="1" applyFill="1" applyBorder="1" applyAlignment="1">
      <alignment horizontal="center"/>
    </xf>
    <xf numFmtId="0" fontId="32" fillId="54" borderId="35" xfId="0" applyFont="1" applyFill="1" applyBorder="1" applyAlignment="1">
      <alignment/>
    </xf>
    <xf numFmtId="0" fontId="32" fillId="54" borderId="46" xfId="0" applyFont="1" applyFill="1" applyBorder="1" applyAlignment="1">
      <alignment/>
    </xf>
    <xf numFmtId="0" fontId="32" fillId="54" borderId="32" xfId="0" applyFont="1" applyFill="1" applyBorder="1" applyAlignment="1">
      <alignment/>
    </xf>
    <xf numFmtId="0" fontId="32" fillId="54" borderId="27" xfId="0" applyFont="1" applyFill="1" applyBorder="1" applyAlignment="1">
      <alignment/>
    </xf>
    <xf numFmtId="0" fontId="21" fillId="46" borderId="27" xfId="0" applyFont="1" applyFill="1" applyBorder="1" applyAlignment="1">
      <alignment/>
    </xf>
    <xf numFmtId="0" fontId="21" fillId="43" borderId="78" xfId="0" applyFont="1" applyFill="1" applyBorder="1" applyAlignment="1">
      <alignment horizontal="center"/>
    </xf>
    <xf numFmtId="0" fontId="218" fillId="43" borderId="78" xfId="0" applyFont="1" applyFill="1" applyBorder="1" applyAlignment="1">
      <alignment horizontal="center"/>
    </xf>
    <xf numFmtId="0" fontId="0" fillId="43" borderId="26" xfId="0" applyFont="1" applyFill="1" applyBorder="1" applyAlignment="1">
      <alignment/>
    </xf>
    <xf numFmtId="0" fontId="21" fillId="46" borderId="84" xfId="0" applyFont="1" applyFill="1" applyBorder="1" applyAlignment="1">
      <alignment horizontal="center"/>
    </xf>
    <xf numFmtId="0" fontId="21" fillId="46" borderId="18" xfId="0" applyFont="1" applyFill="1" applyBorder="1" applyAlignment="1">
      <alignment horizontal="center"/>
    </xf>
    <xf numFmtId="0" fontId="218" fillId="46" borderId="18" xfId="0" applyFont="1" applyFill="1" applyBorder="1" applyAlignment="1">
      <alignment horizontal="center"/>
    </xf>
    <xf numFmtId="0" fontId="100" fillId="46" borderId="18" xfId="0" applyFont="1" applyFill="1" applyBorder="1" applyAlignment="1">
      <alignment horizontal="center"/>
    </xf>
    <xf numFmtId="0" fontId="21" fillId="46" borderId="77" xfId="0" applyFont="1" applyFill="1" applyBorder="1" applyAlignment="1">
      <alignment/>
    </xf>
    <xf numFmtId="0" fontId="0" fillId="44" borderId="54" xfId="0" applyFill="1" applyBorder="1" applyAlignment="1">
      <alignment/>
    </xf>
    <xf numFmtId="0" fontId="0" fillId="44" borderId="66" xfId="0" applyFill="1" applyBorder="1" applyAlignment="1">
      <alignment/>
    </xf>
    <xf numFmtId="0" fontId="32" fillId="54" borderId="53" xfId="0" applyFont="1" applyFill="1" applyBorder="1" applyAlignment="1">
      <alignment horizontal="center"/>
    </xf>
    <xf numFmtId="0" fontId="1" fillId="45" borderId="18" xfId="0" applyFont="1" applyFill="1" applyBorder="1" applyAlignment="1">
      <alignment/>
    </xf>
    <xf numFmtId="0" fontId="1" fillId="45" borderId="14" xfId="0" applyFont="1" applyFill="1" applyBorder="1" applyAlignment="1">
      <alignment/>
    </xf>
    <xf numFmtId="0" fontId="1" fillId="45" borderId="19" xfId="0" applyFont="1" applyFill="1" applyBorder="1" applyAlignment="1">
      <alignment/>
    </xf>
    <xf numFmtId="0" fontId="47" fillId="45" borderId="24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0" fontId="224" fillId="0" borderId="0" xfId="0" applyFont="1" applyAlignment="1">
      <alignment/>
    </xf>
    <xf numFmtId="0" fontId="13" fillId="46" borderId="26" xfId="0" applyFont="1" applyFill="1" applyBorder="1" applyAlignment="1">
      <alignment vertical="center"/>
    </xf>
    <xf numFmtId="0" fontId="4" fillId="34" borderId="4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0" fillId="48" borderId="56" xfId="0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/>
    </xf>
    <xf numFmtId="0" fontId="9" fillId="48" borderId="55" xfId="0" applyFont="1" applyFill="1" applyBorder="1" applyAlignment="1">
      <alignment horizontal="center" vertical="center"/>
    </xf>
    <xf numFmtId="0" fontId="21" fillId="46" borderId="14" xfId="0" applyFont="1" applyFill="1" applyBorder="1" applyAlignment="1">
      <alignment horizontal="center"/>
    </xf>
    <xf numFmtId="0" fontId="1" fillId="44" borderId="14" xfId="0" applyNumberFormat="1" applyFont="1" applyFill="1" applyBorder="1" applyAlignment="1">
      <alignment/>
    </xf>
    <xf numFmtId="0" fontId="0" fillId="44" borderId="51" xfId="0" applyFill="1" applyBorder="1" applyAlignment="1">
      <alignment/>
    </xf>
    <xf numFmtId="0" fontId="21" fillId="44" borderId="19" xfId="0" applyFont="1" applyFill="1" applyBorder="1" applyAlignment="1">
      <alignment/>
    </xf>
    <xf numFmtId="0" fontId="0" fillId="0" borderId="51" xfId="0" applyBorder="1" applyAlignment="1">
      <alignment/>
    </xf>
    <xf numFmtId="0" fontId="0" fillId="44" borderId="19" xfId="0" applyFill="1" applyBorder="1" applyAlignment="1">
      <alignment/>
    </xf>
    <xf numFmtId="0" fontId="0" fillId="44" borderId="78" xfId="0" applyFill="1" applyBorder="1" applyAlignment="1">
      <alignment/>
    </xf>
    <xf numFmtId="0" fontId="100" fillId="44" borderId="78" xfId="0" applyFont="1" applyFill="1" applyBorder="1" applyAlignment="1">
      <alignment horizontal="center"/>
    </xf>
    <xf numFmtId="0" fontId="0" fillId="44" borderId="79" xfId="0" applyFill="1" applyBorder="1" applyAlignment="1">
      <alignment/>
    </xf>
    <xf numFmtId="0" fontId="0" fillId="44" borderId="14" xfId="0" applyFill="1" applyBorder="1" applyAlignment="1">
      <alignment/>
    </xf>
    <xf numFmtId="0" fontId="21" fillId="43" borderId="14" xfId="0" applyFont="1" applyFill="1" applyBorder="1" applyAlignment="1">
      <alignment horizontal="center"/>
    </xf>
    <xf numFmtId="0" fontId="222" fillId="44" borderId="80" xfId="0" applyFont="1" applyFill="1" applyBorder="1" applyAlignment="1">
      <alignment/>
    </xf>
    <xf numFmtId="0" fontId="218" fillId="44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/>
    </xf>
    <xf numFmtId="0" fontId="42" fillId="44" borderId="79" xfId="0" applyFont="1" applyFill="1" applyBorder="1" applyAlignment="1">
      <alignment horizontal="center"/>
    </xf>
    <xf numFmtId="0" fontId="42" fillId="44" borderId="14" xfId="0" applyFont="1" applyFill="1" applyBorder="1" applyAlignment="1">
      <alignment horizontal="center"/>
    </xf>
    <xf numFmtId="0" fontId="21" fillId="44" borderId="66" xfId="0" applyFont="1" applyFill="1" applyBorder="1" applyAlignment="1">
      <alignment/>
    </xf>
    <xf numFmtId="0" fontId="21" fillId="32" borderId="19" xfId="0" applyFont="1" applyFill="1" applyBorder="1" applyAlignment="1">
      <alignment horizontal="center"/>
    </xf>
    <xf numFmtId="0" fontId="21" fillId="32" borderId="66" xfId="0" applyFont="1" applyFill="1" applyBorder="1" applyAlignment="1">
      <alignment horizontal="center"/>
    </xf>
    <xf numFmtId="0" fontId="21" fillId="44" borderId="78" xfId="0" applyFont="1" applyFill="1" applyBorder="1" applyAlignment="1">
      <alignment horizontal="center"/>
    </xf>
    <xf numFmtId="0" fontId="21" fillId="44" borderId="51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23" fillId="44" borderId="54" xfId="0" applyFont="1" applyFill="1" applyBorder="1" applyAlignment="1">
      <alignment horizontal="center"/>
    </xf>
    <xf numFmtId="0" fontId="21" fillId="44" borderId="19" xfId="0" applyFont="1" applyFill="1" applyBorder="1" applyAlignment="1">
      <alignment horizontal="center"/>
    </xf>
    <xf numFmtId="0" fontId="53" fillId="44" borderId="14" xfId="0" applyFont="1" applyFill="1" applyBorder="1" applyAlignment="1">
      <alignment horizontal="center"/>
    </xf>
    <xf numFmtId="0" fontId="21" fillId="56" borderId="14" xfId="0" applyFont="1" applyFill="1" applyBorder="1" applyAlignment="1">
      <alignment/>
    </xf>
    <xf numFmtId="0" fontId="32" fillId="54" borderId="15" xfId="0" applyFont="1" applyFill="1" applyBorder="1" applyAlignment="1">
      <alignment horizontal="center"/>
    </xf>
    <xf numFmtId="0" fontId="53" fillId="44" borderId="19" xfId="0" applyFont="1" applyFill="1" applyBorder="1" applyAlignment="1">
      <alignment/>
    </xf>
    <xf numFmtId="0" fontId="21" fillId="44" borderId="78" xfId="0" applyFont="1" applyFill="1" applyBorder="1" applyAlignment="1">
      <alignment/>
    </xf>
    <xf numFmtId="0" fontId="203" fillId="46" borderId="14" xfId="0" applyFont="1" applyFill="1" applyBorder="1" applyAlignment="1">
      <alignment horizontal="center"/>
    </xf>
    <xf numFmtId="0" fontId="21" fillId="46" borderId="69" xfId="0" applyFont="1" applyFill="1" applyBorder="1" applyAlignment="1">
      <alignment horizontal="center"/>
    </xf>
    <xf numFmtId="0" fontId="21" fillId="46" borderId="6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/>
    </xf>
    <xf numFmtId="0" fontId="203" fillId="0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3" fillId="38" borderId="28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/>
    </xf>
    <xf numFmtId="0" fontId="0" fillId="38" borderId="20" xfId="0" applyFill="1" applyBorder="1" applyAlignment="1">
      <alignment vertical="center" textRotation="90" wrapText="1"/>
    </xf>
    <xf numFmtId="0" fontId="21" fillId="46" borderId="56" xfId="0" applyFont="1" applyFill="1" applyBorder="1" applyAlignment="1">
      <alignment vertical="center" wrapText="1"/>
    </xf>
    <xf numFmtId="0" fontId="0" fillId="50" borderId="36" xfId="0" applyFill="1" applyBorder="1" applyAlignment="1">
      <alignment horizontal="center" vertical="center" wrapText="1"/>
    </xf>
    <xf numFmtId="0" fontId="4" fillId="50" borderId="22" xfId="0" applyFont="1" applyFill="1" applyBorder="1" applyAlignment="1">
      <alignment horizontal="center" vertical="center" wrapText="1"/>
    </xf>
    <xf numFmtId="0" fontId="37" fillId="50" borderId="28" xfId="0" applyFont="1" applyFill="1" applyBorder="1" applyAlignment="1">
      <alignment horizontal="center" vertical="center"/>
    </xf>
    <xf numFmtId="0" fontId="4" fillId="50" borderId="28" xfId="0" applyFont="1" applyFill="1" applyBorder="1" applyAlignment="1">
      <alignment horizontal="center" vertical="center" wrapText="1"/>
    </xf>
    <xf numFmtId="0" fontId="203" fillId="47" borderId="14" xfId="0" applyFont="1" applyFill="1" applyBorder="1" applyAlignment="1">
      <alignment horizontal="center"/>
    </xf>
    <xf numFmtId="0" fontId="225" fillId="46" borderId="78" xfId="0" applyFont="1" applyFill="1" applyBorder="1" applyAlignment="1">
      <alignment/>
    </xf>
    <xf numFmtId="0" fontId="21" fillId="46" borderId="78" xfId="0" applyFont="1" applyFill="1" applyBorder="1" applyAlignment="1">
      <alignment/>
    </xf>
    <xf numFmtId="0" fontId="203" fillId="46" borderId="14" xfId="0" applyFont="1" applyFill="1" applyBorder="1" applyAlignment="1">
      <alignment/>
    </xf>
    <xf numFmtId="0" fontId="226" fillId="0" borderId="21" xfId="0" applyFont="1" applyBorder="1" applyAlignment="1">
      <alignment horizontal="center" vertical="center" wrapText="1"/>
    </xf>
    <xf numFmtId="0" fontId="226" fillId="0" borderId="22" xfId="0" applyFont="1" applyBorder="1" applyAlignment="1">
      <alignment horizontal="center" vertical="center" wrapText="1"/>
    </xf>
    <xf numFmtId="0" fontId="226" fillId="48" borderId="20" xfId="0" applyFont="1" applyFill="1" applyBorder="1" applyAlignment="1">
      <alignment horizontal="center" vertical="center" wrapText="1"/>
    </xf>
    <xf numFmtId="0" fontId="223" fillId="44" borderId="14" xfId="0" applyFont="1" applyFill="1" applyBorder="1" applyAlignment="1">
      <alignment horizontal="center"/>
    </xf>
    <xf numFmtId="0" fontId="227" fillId="0" borderId="0" xfId="0" applyFont="1" applyFill="1" applyBorder="1" applyAlignment="1">
      <alignment/>
    </xf>
    <xf numFmtId="0" fontId="223" fillId="44" borderId="19" xfId="0" applyFont="1" applyFill="1" applyBorder="1" applyAlignment="1">
      <alignment/>
    </xf>
    <xf numFmtId="0" fontId="21" fillId="0" borderId="78" xfId="0" applyFont="1" applyFill="1" applyBorder="1" applyAlignment="1">
      <alignment horizontal="center"/>
    </xf>
    <xf numFmtId="0" fontId="21" fillId="44" borderId="78" xfId="0" applyFont="1" applyFill="1" applyBorder="1" applyAlignment="1">
      <alignment horizontal="center"/>
    </xf>
    <xf numFmtId="0" fontId="13" fillId="39" borderId="20" xfId="0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/>
    </xf>
    <xf numFmtId="0" fontId="0" fillId="56" borderId="19" xfId="0" applyFill="1" applyBorder="1" applyAlignment="1">
      <alignment/>
    </xf>
    <xf numFmtId="0" fontId="0" fillId="56" borderId="66" xfId="0" applyFill="1" applyBorder="1" applyAlignment="1">
      <alignment/>
    </xf>
    <xf numFmtId="0" fontId="21" fillId="44" borderId="42" xfId="0" applyFont="1" applyFill="1" applyBorder="1" applyAlignment="1">
      <alignment horizontal="center"/>
    </xf>
    <xf numFmtId="0" fontId="21" fillId="44" borderId="83" xfId="0" applyFont="1" applyFill="1" applyBorder="1" applyAlignment="1">
      <alignment vertical="center"/>
    </xf>
    <xf numFmtId="0" fontId="21" fillId="44" borderId="67" xfId="0" applyFont="1" applyFill="1" applyBorder="1" applyAlignment="1">
      <alignment vertical="center"/>
    </xf>
    <xf numFmtId="0" fontId="223" fillId="0" borderId="19" xfId="0" applyFon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1" fillId="57" borderId="14" xfId="0" applyFont="1" applyFill="1" applyBorder="1" applyAlignment="1">
      <alignment horizontal="center"/>
    </xf>
    <xf numFmtId="0" fontId="11" fillId="46" borderId="0" xfId="0" applyFont="1" applyFill="1" applyBorder="1" applyAlignment="1">
      <alignment/>
    </xf>
    <xf numFmtId="0" fontId="1" fillId="46" borderId="14" xfId="0" applyNumberFormat="1" applyFont="1" applyFill="1" applyBorder="1" applyAlignment="1">
      <alignment/>
    </xf>
    <xf numFmtId="0" fontId="10" fillId="46" borderId="48" xfId="0" applyFont="1" applyFill="1" applyBorder="1" applyAlignment="1">
      <alignment vertical="center" wrapText="1"/>
    </xf>
    <xf numFmtId="0" fontId="10" fillId="46" borderId="0" xfId="0" applyFont="1" applyFill="1" applyBorder="1" applyAlignment="1">
      <alignment vertical="center" wrapText="1"/>
    </xf>
    <xf numFmtId="0" fontId="10" fillId="46" borderId="34" xfId="0" applyFont="1" applyFill="1" applyBorder="1" applyAlignment="1">
      <alignment vertical="center" wrapText="1"/>
    </xf>
    <xf numFmtId="0" fontId="10" fillId="48" borderId="26" xfId="0" applyFont="1" applyFill="1" applyBorder="1" applyAlignment="1">
      <alignment vertical="center" wrapText="1"/>
    </xf>
    <xf numFmtId="0" fontId="10" fillId="48" borderId="24" xfId="0" applyFont="1" applyFill="1" applyBorder="1" applyAlignment="1">
      <alignment vertical="center" wrapText="1"/>
    </xf>
    <xf numFmtId="0" fontId="10" fillId="48" borderId="55" xfId="0" applyFont="1" applyFill="1" applyBorder="1" applyAlignment="1">
      <alignment vertical="center" wrapText="1"/>
    </xf>
    <xf numFmtId="0" fontId="223" fillId="0" borderId="0" xfId="0" applyFont="1" applyAlignment="1">
      <alignment/>
    </xf>
    <xf numFmtId="0" fontId="223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vertical="center" wrapText="1"/>
    </xf>
    <xf numFmtId="0" fontId="21" fillId="44" borderId="14" xfId="0" applyFont="1" applyFill="1" applyBorder="1" applyAlignment="1">
      <alignment horizontal="center" wrapText="1"/>
    </xf>
    <xf numFmtId="0" fontId="223" fillId="44" borderId="19" xfId="0" applyFont="1" applyFill="1" applyBorder="1" applyAlignment="1">
      <alignment horizontal="center"/>
    </xf>
    <xf numFmtId="0" fontId="74" fillId="48" borderId="20" xfId="0" applyFont="1" applyFill="1" applyBorder="1" applyAlignment="1">
      <alignment vertical="center" wrapText="1"/>
    </xf>
    <xf numFmtId="0" fontId="10" fillId="46" borderId="48" xfId="0" applyFont="1" applyFill="1" applyBorder="1" applyAlignment="1">
      <alignment horizontal="center" vertical="center" wrapText="1"/>
    </xf>
    <xf numFmtId="0" fontId="10" fillId="48" borderId="63" xfId="0" applyFont="1" applyFill="1" applyBorder="1" applyAlignment="1">
      <alignment horizontal="center" vertical="center" wrapText="1"/>
    </xf>
    <xf numFmtId="0" fontId="10" fillId="48" borderId="55" xfId="0" applyFont="1" applyFill="1" applyBorder="1" applyAlignment="1">
      <alignment horizontal="center" vertical="center" wrapText="1"/>
    </xf>
    <xf numFmtId="0" fontId="10" fillId="48" borderId="63" xfId="0" applyFont="1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 wrapText="1"/>
    </xf>
    <xf numFmtId="0" fontId="228" fillId="0" borderId="0" xfId="0" applyFont="1" applyAlignment="1">
      <alignment/>
    </xf>
    <xf numFmtId="0" fontId="21" fillId="44" borderId="51" xfId="0" applyFont="1" applyFill="1" applyBorder="1" applyAlignment="1">
      <alignment horizontal="center"/>
    </xf>
    <xf numFmtId="0" fontId="10" fillId="36" borderId="22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vertical="center"/>
    </xf>
    <xf numFmtId="0" fontId="0" fillId="48" borderId="20" xfId="0" applyFill="1" applyBorder="1" applyAlignment="1">
      <alignment vertical="center"/>
    </xf>
    <xf numFmtId="0" fontId="3" fillId="48" borderId="20" xfId="0" applyFont="1" applyFill="1" applyBorder="1" applyAlignment="1">
      <alignment vertical="center" wrapText="1"/>
    </xf>
    <xf numFmtId="0" fontId="0" fillId="44" borderId="67" xfId="0" applyFill="1" applyBorder="1" applyAlignment="1">
      <alignment/>
    </xf>
    <xf numFmtId="0" fontId="226" fillId="0" borderId="20" xfId="0" applyFont="1" applyBorder="1" applyAlignment="1">
      <alignment vertical="center" wrapText="1"/>
    </xf>
    <xf numFmtId="0" fontId="229" fillId="0" borderId="0" xfId="0" applyFont="1" applyAlignment="1">
      <alignment/>
    </xf>
    <xf numFmtId="0" fontId="223" fillId="44" borderId="14" xfId="0" applyFont="1" applyFill="1" applyBorder="1" applyAlignment="1">
      <alignment/>
    </xf>
    <xf numFmtId="0" fontId="222" fillId="44" borderId="14" xfId="0" applyFont="1" applyFill="1" applyBorder="1" applyAlignment="1">
      <alignment/>
    </xf>
    <xf numFmtId="0" fontId="222" fillId="44" borderId="54" xfId="0" applyFont="1" applyFill="1" applyBorder="1" applyAlignment="1">
      <alignment/>
    </xf>
    <xf numFmtId="0" fontId="0" fillId="46" borderId="20" xfId="0" applyFill="1" applyBorder="1" applyAlignment="1">
      <alignment vertical="center"/>
    </xf>
    <xf numFmtId="0" fontId="0" fillId="46" borderId="28" xfId="0" applyFill="1" applyBorder="1" applyAlignment="1">
      <alignment horizontal="center" vertical="center" wrapText="1"/>
    </xf>
    <xf numFmtId="0" fontId="0" fillId="46" borderId="36" xfId="0" applyFill="1" applyBorder="1" applyAlignment="1">
      <alignment horizontal="center" vertical="center" wrapText="1"/>
    </xf>
    <xf numFmtId="0" fontId="10" fillId="48" borderId="30" xfId="0" applyFont="1" applyFill="1" applyBorder="1" applyAlignment="1">
      <alignment horizontal="center" vertical="center"/>
    </xf>
    <xf numFmtId="0" fontId="0" fillId="48" borderId="69" xfId="0" applyFill="1" applyBorder="1" applyAlignment="1">
      <alignment horizontal="center" vertical="center" wrapText="1"/>
    </xf>
    <xf numFmtId="0" fontId="0" fillId="48" borderId="67" xfId="0" applyFill="1" applyBorder="1" applyAlignment="1">
      <alignment horizontal="center" vertical="center" wrapText="1"/>
    </xf>
    <xf numFmtId="0" fontId="110" fillId="32" borderId="14" xfId="0" applyFont="1" applyFill="1" applyBorder="1" applyAlignment="1">
      <alignment/>
    </xf>
    <xf numFmtId="0" fontId="10" fillId="48" borderId="2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223" fillId="44" borderId="69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30" fillId="0" borderId="0" xfId="0" applyFont="1" applyAlignment="1">
      <alignment/>
    </xf>
    <xf numFmtId="0" fontId="0" fillId="0" borderId="0" xfId="0" applyBorder="1" applyAlignment="1">
      <alignment/>
    </xf>
    <xf numFmtId="0" fontId="218" fillId="44" borderId="74" xfId="0" applyFont="1" applyFill="1" applyBorder="1" applyAlignment="1">
      <alignment/>
    </xf>
    <xf numFmtId="0" fontId="218" fillId="44" borderId="71" xfId="0" applyFont="1" applyFill="1" applyBorder="1" applyAlignment="1">
      <alignment/>
    </xf>
    <xf numFmtId="0" fontId="231" fillId="46" borderId="0" xfId="0" applyFont="1" applyFill="1" applyAlignment="1">
      <alignment/>
    </xf>
    <xf numFmtId="0" fontId="21" fillId="55" borderId="71" xfId="0" applyFont="1" applyFill="1" applyBorder="1" applyAlignment="1">
      <alignment/>
    </xf>
    <xf numFmtId="0" fontId="21" fillId="55" borderId="74" xfId="0" applyFont="1" applyFill="1" applyBorder="1" applyAlignment="1">
      <alignment/>
    </xf>
    <xf numFmtId="0" fontId="13" fillId="39" borderId="23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/>
    </xf>
    <xf numFmtId="0" fontId="42" fillId="44" borderId="14" xfId="0" applyFont="1" applyFill="1" applyBorder="1" applyAlignment="1">
      <alignment/>
    </xf>
    <xf numFmtId="0" fontId="21" fillId="44" borderId="54" xfId="0" applyFont="1" applyFill="1" applyBorder="1" applyAlignment="1">
      <alignment/>
    </xf>
    <xf numFmtId="0" fontId="100" fillId="44" borderId="14" xfId="0" applyFont="1" applyFill="1" applyBorder="1" applyAlignment="1">
      <alignment/>
    </xf>
    <xf numFmtId="0" fontId="223" fillId="44" borderId="54" xfId="0" applyFont="1" applyFill="1" applyBorder="1" applyAlignment="1">
      <alignment horizontal="center" wrapText="1"/>
    </xf>
    <xf numFmtId="0" fontId="113" fillId="46" borderId="0" xfId="0" applyFont="1" applyFill="1" applyBorder="1" applyAlignment="1">
      <alignment horizontal="center"/>
    </xf>
    <xf numFmtId="0" fontId="223" fillId="44" borderId="69" xfId="0" applyFont="1" applyFill="1" applyBorder="1" applyAlignment="1">
      <alignment/>
    </xf>
    <xf numFmtId="0" fontId="223" fillId="44" borderId="67" xfId="0" applyFont="1" applyFill="1" applyBorder="1" applyAlignment="1">
      <alignment/>
    </xf>
    <xf numFmtId="0" fontId="218" fillId="44" borderId="43" xfId="0" applyFont="1" applyFill="1" applyBorder="1" applyAlignment="1">
      <alignment/>
    </xf>
    <xf numFmtId="0" fontId="218" fillId="44" borderId="78" xfId="0" applyFont="1" applyFill="1" applyBorder="1" applyAlignment="1">
      <alignment/>
    </xf>
    <xf numFmtId="0" fontId="223" fillId="44" borderId="72" xfId="0" applyFont="1" applyFill="1" applyBorder="1" applyAlignment="1">
      <alignment/>
    </xf>
    <xf numFmtId="0" fontId="223" fillId="44" borderId="73" xfId="0" applyFont="1" applyFill="1" applyBorder="1" applyAlignment="1">
      <alignment/>
    </xf>
    <xf numFmtId="0" fontId="223" fillId="44" borderId="14" xfId="0" applyFont="1" applyFill="1" applyBorder="1" applyAlignment="1">
      <alignment/>
    </xf>
    <xf numFmtId="0" fontId="222" fillId="0" borderId="14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87" fillId="34" borderId="56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/>
    </xf>
    <xf numFmtId="0" fontId="71" fillId="34" borderId="22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/>
    </xf>
    <xf numFmtId="0" fontId="77" fillId="34" borderId="40" xfId="0" applyFont="1" applyFill="1" applyBorder="1" applyAlignment="1">
      <alignment horizontal="center" vertical="center"/>
    </xf>
    <xf numFmtId="0" fontId="74" fillId="48" borderId="40" xfId="0" applyFont="1" applyFill="1" applyBorder="1" applyAlignment="1">
      <alignment horizontal="center" vertical="center" wrapText="1"/>
    </xf>
    <xf numFmtId="0" fontId="13" fillId="48" borderId="40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0" fillId="48" borderId="26" xfId="0" applyFont="1" applyFill="1" applyBorder="1" applyAlignment="1">
      <alignment horizontal="center" vertical="center" wrapText="1"/>
    </xf>
    <xf numFmtId="0" fontId="203" fillId="44" borderId="0" xfId="0" applyFont="1" applyFill="1" applyBorder="1" applyAlignment="1">
      <alignment/>
    </xf>
    <xf numFmtId="0" fontId="53" fillId="46" borderId="48" xfId="0" applyFont="1" applyFill="1" applyBorder="1" applyAlignment="1">
      <alignment/>
    </xf>
    <xf numFmtId="0" fontId="232" fillId="46" borderId="0" xfId="0" applyFont="1" applyFill="1" applyAlignment="1">
      <alignment/>
    </xf>
    <xf numFmtId="0" fontId="222" fillId="44" borderId="14" xfId="0" applyFont="1" applyFill="1" applyBorder="1" applyAlignment="1">
      <alignment/>
    </xf>
    <xf numFmtId="0" fontId="0" fillId="44" borderId="25" xfId="0" applyFill="1" applyBorder="1" applyAlignment="1">
      <alignment/>
    </xf>
    <xf numFmtId="0" fontId="0" fillId="44" borderId="69" xfId="0" applyFill="1" applyBorder="1" applyAlignment="1">
      <alignment/>
    </xf>
    <xf numFmtId="0" fontId="0" fillId="44" borderId="74" xfId="0" applyFill="1" applyBorder="1" applyAlignment="1">
      <alignment/>
    </xf>
    <xf numFmtId="0" fontId="222" fillId="44" borderId="19" xfId="0" applyFont="1" applyFill="1" applyBorder="1" applyAlignment="1">
      <alignment/>
    </xf>
    <xf numFmtId="0" fontId="47" fillId="0" borderId="58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114" fillId="0" borderId="0" xfId="0" applyFont="1" applyFill="1" applyBorder="1" applyAlignment="1">
      <alignment/>
    </xf>
    <xf numFmtId="0" fontId="5" fillId="35" borderId="2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10" fillId="48" borderId="68" xfId="0" applyFont="1" applyFill="1" applyBorder="1" applyAlignment="1">
      <alignment horizontal="center" vertical="center" wrapText="1"/>
    </xf>
    <xf numFmtId="0" fontId="10" fillId="48" borderId="23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21" fillId="48" borderId="24" xfId="0" applyFont="1" applyFill="1" applyBorder="1" applyAlignment="1">
      <alignment horizontal="center" vertical="center" wrapText="1"/>
    </xf>
    <xf numFmtId="0" fontId="1" fillId="57" borderId="14" xfId="0" applyFont="1" applyFill="1" applyBorder="1" applyAlignment="1">
      <alignment/>
    </xf>
    <xf numFmtId="0" fontId="1" fillId="57" borderId="67" xfId="0" applyFont="1" applyFill="1" applyBorder="1" applyAlignment="1">
      <alignment/>
    </xf>
    <xf numFmtId="0" fontId="1" fillId="57" borderId="69" xfId="0" applyFont="1" applyFill="1" applyBorder="1" applyAlignment="1">
      <alignment/>
    </xf>
    <xf numFmtId="0" fontId="1" fillId="55" borderId="14" xfId="0" applyFont="1" applyFill="1" applyBorder="1" applyAlignment="1">
      <alignment/>
    </xf>
    <xf numFmtId="0" fontId="233" fillId="0" borderId="0" xfId="0" applyFont="1" applyAlignment="1">
      <alignment/>
    </xf>
    <xf numFmtId="0" fontId="1" fillId="55" borderId="67" xfId="0" applyFont="1" applyFill="1" applyBorder="1" applyAlignment="1">
      <alignment/>
    </xf>
    <xf numFmtId="0" fontId="1" fillId="55" borderId="69" xfId="0" applyFont="1" applyFill="1" applyBorder="1" applyAlignment="1">
      <alignment/>
    </xf>
    <xf numFmtId="0" fontId="13" fillId="39" borderId="36" xfId="0" applyFont="1" applyFill="1" applyBorder="1" applyAlignment="1">
      <alignment horizontal="center" vertical="center" wrapText="1"/>
    </xf>
    <xf numFmtId="0" fontId="234" fillId="0" borderId="0" xfId="0" applyFont="1" applyBorder="1" applyAlignment="1">
      <alignment horizontal="right" vertical="center" wrapText="1"/>
    </xf>
    <xf numFmtId="0" fontId="235" fillId="39" borderId="20" xfId="0" applyFont="1" applyFill="1" applyBorder="1" applyAlignment="1">
      <alignment horizontal="center" vertical="center" wrapText="1"/>
    </xf>
    <xf numFmtId="0" fontId="235" fillId="0" borderId="56" xfId="0" applyFont="1" applyBorder="1" applyAlignment="1">
      <alignment horizontal="center" vertical="center" wrapText="1"/>
    </xf>
    <xf numFmtId="0" fontId="16" fillId="10" borderId="14" xfId="0" applyFont="1" applyFill="1" applyBorder="1" applyAlignment="1">
      <alignment/>
    </xf>
    <xf numFmtId="0" fontId="10" fillId="0" borderId="22" xfId="0" applyFont="1" applyBorder="1" applyAlignment="1">
      <alignment vertical="center" wrapText="1"/>
    </xf>
    <xf numFmtId="0" fontId="10" fillId="48" borderId="21" xfId="0" applyFont="1" applyFill="1" applyBorder="1" applyAlignment="1">
      <alignment vertical="center" wrapText="1"/>
    </xf>
    <xf numFmtId="0" fontId="10" fillId="48" borderId="27" xfId="0" applyFont="1" applyFill="1" applyBorder="1" applyAlignment="1">
      <alignment vertical="center" wrapText="1"/>
    </xf>
    <xf numFmtId="0" fontId="10" fillId="48" borderId="26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 wrapText="1"/>
    </xf>
    <xf numFmtId="0" fontId="43" fillId="48" borderId="6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/>
    </xf>
    <xf numFmtId="0" fontId="203" fillId="0" borderId="14" xfId="0" applyFont="1" applyFill="1" applyBorder="1" applyAlignment="1">
      <alignment/>
    </xf>
    <xf numFmtId="0" fontId="236" fillId="48" borderId="20" xfId="0" applyFont="1" applyFill="1" applyBorder="1" applyAlignment="1">
      <alignment vertical="center" wrapText="1"/>
    </xf>
    <xf numFmtId="0" fontId="237" fillId="46" borderId="22" xfId="0" applyFont="1" applyFill="1" applyBorder="1" applyAlignment="1">
      <alignment vertical="center" wrapText="1"/>
    </xf>
    <xf numFmtId="0" fontId="237" fillId="48" borderId="20" xfId="0" applyFont="1" applyFill="1" applyBorder="1" applyAlignment="1">
      <alignment vertical="center" wrapText="1"/>
    </xf>
    <xf numFmtId="0" fontId="0" fillId="44" borderId="52" xfId="0" applyFill="1" applyBorder="1" applyAlignment="1">
      <alignment/>
    </xf>
    <xf numFmtId="0" fontId="13" fillId="0" borderId="63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10" fillId="46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48" borderId="20" xfId="0" applyFont="1" applyFill="1" applyBorder="1" applyAlignment="1">
      <alignment vertical="center" wrapText="1"/>
    </xf>
    <xf numFmtId="0" fontId="0" fillId="48" borderId="20" xfId="0" applyFill="1" applyBorder="1" applyAlignment="1">
      <alignment vertical="center" wrapText="1"/>
    </xf>
    <xf numFmtId="0" fontId="227" fillId="0" borderId="0" xfId="0" applyFont="1" applyFill="1" applyAlignment="1">
      <alignment/>
    </xf>
    <xf numFmtId="0" fontId="3" fillId="46" borderId="0" xfId="0" applyFont="1" applyFill="1" applyBorder="1" applyAlignment="1">
      <alignment/>
    </xf>
    <xf numFmtId="0" fontId="13" fillId="46" borderId="0" xfId="0" applyFont="1" applyFill="1" applyBorder="1" applyAlignment="1">
      <alignment/>
    </xf>
    <xf numFmtId="0" fontId="1" fillId="58" borderId="67" xfId="0" applyFont="1" applyFill="1" applyBorder="1" applyAlignment="1">
      <alignment/>
    </xf>
    <xf numFmtId="0" fontId="1" fillId="58" borderId="69" xfId="0" applyFont="1" applyFill="1" applyBorder="1" applyAlignment="1">
      <alignment/>
    </xf>
    <xf numFmtId="0" fontId="1" fillId="58" borderId="14" xfId="0" applyFont="1" applyFill="1" applyBorder="1" applyAlignment="1">
      <alignment/>
    </xf>
    <xf numFmtId="0" fontId="10" fillId="0" borderId="21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223" fillId="44" borderId="71" xfId="0" applyFont="1" applyFill="1" applyBorder="1" applyAlignment="1">
      <alignment vertical="center"/>
    </xf>
    <xf numFmtId="0" fontId="84" fillId="46" borderId="67" xfId="0" applyFont="1" applyFill="1" applyBorder="1" applyAlignment="1">
      <alignment/>
    </xf>
    <xf numFmtId="0" fontId="84" fillId="46" borderId="14" xfId="0" applyFont="1" applyFill="1" applyBorder="1" applyAlignment="1">
      <alignment horizontal="center" wrapText="1"/>
    </xf>
    <xf numFmtId="0" fontId="84" fillId="46" borderId="54" xfId="0" applyFont="1" applyFill="1" applyBorder="1" applyAlignment="1">
      <alignment horizontal="center" wrapText="1"/>
    </xf>
    <xf numFmtId="0" fontId="203" fillId="49" borderId="15" xfId="0" applyFont="1" applyFill="1" applyBorder="1" applyAlignment="1">
      <alignment/>
    </xf>
    <xf numFmtId="0" fontId="227" fillId="49" borderId="19" xfId="0" applyFont="1" applyFill="1" applyBorder="1" applyAlignment="1">
      <alignment horizontal="center"/>
    </xf>
    <xf numFmtId="0" fontId="203" fillId="49" borderId="19" xfId="0" applyFont="1" applyFill="1" applyBorder="1" applyAlignment="1">
      <alignment horizontal="center"/>
    </xf>
    <xf numFmtId="0" fontId="203" fillId="49" borderId="19" xfId="0" applyFont="1" applyFill="1" applyBorder="1" applyAlignment="1">
      <alignment/>
    </xf>
    <xf numFmtId="0" fontId="203" fillId="49" borderId="0" xfId="0" applyFont="1" applyFill="1" applyBorder="1" applyAlignment="1">
      <alignment/>
    </xf>
    <xf numFmtId="0" fontId="227" fillId="49" borderId="47" xfId="0" applyFont="1" applyFill="1" applyBorder="1" applyAlignment="1">
      <alignment horizontal="center"/>
    </xf>
    <xf numFmtId="0" fontId="203" fillId="49" borderId="47" xfId="0" applyFont="1" applyFill="1" applyBorder="1" applyAlignment="1">
      <alignment horizontal="center"/>
    </xf>
    <xf numFmtId="0" fontId="227" fillId="49" borderId="14" xfId="0" applyFont="1" applyFill="1" applyBorder="1" applyAlignment="1">
      <alignment horizontal="center"/>
    </xf>
    <xf numFmtId="0" fontId="227" fillId="49" borderId="14" xfId="0" applyFont="1" applyFill="1" applyBorder="1" applyAlignment="1">
      <alignment/>
    </xf>
    <xf numFmtId="0" fontId="203" fillId="49" borderId="14" xfId="0" applyFont="1" applyFill="1" applyBorder="1" applyAlignment="1">
      <alignment/>
    </xf>
    <xf numFmtId="0" fontId="203" fillId="49" borderId="0" xfId="0" applyFont="1" applyFill="1" applyAlignment="1">
      <alignment/>
    </xf>
    <xf numFmtId="0" fontId="203" fillId="49" borderId="14" xfId="0" applyFont="1" applyFill="1" applyBorder="1" applyAlignment="1">
      <alignment horizontal="center"/>
    </xf>
    <xf numFmtId="0" fontId="203" fillId="49" borderId="14" xfId="0" applyNumberFormat="1" applyFont="1" applyFill="1" applyBorder="1" applyAlignment="1">
      <alignment/>
    </xf>
    <xf numFmtId="0" fontId="203" fillId="49" borderId="76" xfId="0" applyFont="1" applyFill="1" applyBorder="1" applyAlignment="1">
      <alignment horizontal="center"/>
    </xf>
    <xf numFmtId="0" fontId="203" fillId="49" borderId="76" xfId="0" applyFont="1" applyFill="1" applyBorder="1" applyAlignment="1">
      <alignment/>
    </xf>
    <xf numFmtId="0" fontId="203" fillId="49" borderId="85" xfId="0" applyFont="1" applyFill="1" applyBorder="1" applyAlignment="1">
      <alignment horizontal="center"/>
    </xf>
    <xf numFmtId="0" fontId="203" fillId="49" borderId="78" xfId="0" applyFont="1" applyFill="1" applyBorder="1" applyAlignment="1">
      <alignment horizontal="center"/>
    </xf>
    <xf numFmtId="0" fontId="227" fillId="49" borderId="54" xfId="0" applyFont="1" applyFill="1" applyBorder="1" applyAlignment="1">
      <alignment/>
    </xf>
    <xf numFmtId="0" fontId="203" fillId="49" borderId="67" xfId="0" applyFont="1" applyFill="1" applyBorder="1" applyAlignment="1">
      <alignment/>
    </xf>
    <xf numFmtId="0" fontId="203" fillId="49" borderId="79" xfId="0" applyFont="1" applyFill="1" applyBorder="1" applyAlignment="1">
      <alignment horizontal="center"/>
    </xf>
    <xf numFmtId="0" fontId="227" fillId="49" borderId="79" xfId="0" applyFont="1" applyFill="1" applyBorder="1" applyAlignment="1">
      <alignment horizontal="center"/>
    </xf>
    <xf numFmtId="0" fontId="227" fillId="49" borderId="80" xfId="0" applyFont="1" applyFill="1" applyBorder="1" applyAlignment="1">
      <alignment horizontal="center"/>
    </xf>
    <xf numFmtId="0" fontId="227" fillId="49" borderId="66" xfId="0" applyFont="1" applyFill="1" applyBorder="1" applyAlignment="1">
      <alignment/>
    </xf>
    <xf numFmtId="0" fontId="203" fillId="49" borderId="18" xfId="0" applyFont="1" applyFill="1" applyBorder="1" applyAlignment="1">
      <alignment horizontal="center"/>
    </xf>
    <xf numFmtId="0" fontId="203" fillId="49" borderId="18" xfId="0" applyFont="1" applyFill="1" applyBorder="1" applyAlignment="1">
      <alignment/>
    </xf>
    <xf numFmtId="0" fontId="238" fillId="49" borderId="78" xfId="0" applyFont="1" applyFill="1" applyBorder="1" applyAlignment="1">
      <alignment/>
    </xf>
    <xf numFmtId="0" fontId="203" fillId="49" borderId="78" xfId="0" applyFont="1" applyFill="1" applyBorder="1" applyAlignment="1">
      <alignment/>
    </xf>
    <xf numFmtId="0" fontId="203" fillId="49" borderId="51" xfId="0" applyFont="1" applyFill="1" applyBorder="1" applyAlignment="1">
      <alignment/>
    </xf>
    <xf numFmtId="0" fontId="238" fillId="49" borderId="14" xfId="0" applyFont="1" applyFill="1" applyBorder="1" applyAlignment="1">
      <alignment/>
    </xf>
    <xf numFmtId="0" fontId="203" fillId="49" borderId="54" xfId="0" applyFont="1" applyFill="1" applyBorder="1" applyAlignment="1">
      <alignment/>
    </xf>
    <xf numFmtId="0" fontId="203" fillId="49" borderId="80" xfId="0" applyFont="1" applyFill="1" applyBorder="1" applyAlignment="1">
      <alignment horizontal="center"/>
    </xf>
    <xf numFmtId="0" fontId="238" fillId="49" borderId="19" xfId="0" applyFont="1" applyFill="1" applyBorder="1" applyAlignment="1">
      <alignment horizontal="center"/>
    </xf>
    <xf numFmtId="0" fontId="238" fillId="49" borderId="19" xfId="0" applyFont="1" applyFill="1" applyBorder="1" applyAlignment="1">
      <alignment/>
    </xf>
    <xf numFmtId="0" fontId="238" fillId="49" borderId="47" xfId="0" applyFont="1" applyFill="1" applyBorder="1" applyAlignment="1">
      <alignment horizontal="center"/>
    </xf>
    <xf numFmtId="0" fontId="203" fillId="49" borderId="47" xfId="0" applyFont="1" applyFill="1" applyBorder="1" applyAlignment="1">
      <alignment/>
    </xf>
    <xf numFmtId="0" fontId="203" fillId="49" borderId="63" xfId="0" applyFont="1" applyFill="1" applyBorder="1" applyAlignment="1">
      <alignment/>
    </xf>
    <xf numFmtId="0" fontId="227" fillId="49" borderId="85" xfId="0" applyFont="1" applyFill="1" applyBorder="1" applyAlignment="1">
      <alignment horizontal="center"/>
    </xf>
    <xf numFmtId="0" fontId="203" fillId="49" borderId="28" xfId="0" applyFont="1" applyFill="1" applyBorder="1" applyAlignment="1">
      <alignment/>
    </xf>
    <xf numFmtId="0" fontId="203" fillId="49" borderId="66" xfId="0" applyFont="1" applyFill="1" applyBorder="1" applyAlignment="1">
      <alignment wrapText="1"/>
    </xf>
    <xf numFmtId="0" fontId="203" fillId="49" borderId="14" xfId="0" applyFont="1" applyFill="1" applyBorder="1" applyAlignment="1">
      <alignment wrapText="1"/>
    </xf>
    <xf numFmtId="0" fontId="227" fillId="49" borderId="18" xfId="0" applyFont="1" applyFill="1" applyBorder="1" applyAlignment="1">
      <alignment horizontal="center"/>
    </xf>
    <xf numFmtId="0" fontId="203" fillId="49" borderId="19" xfId="0" applyNumberFormat="1" applyFont="1" applyFill="1" applyBorder="1" applyAlignment="1">
      <alignment/>
    </xf>
    <xf numFmtId="0" fontId="203" fillId="49" borderId="47" xfId="0" applyNumberFormat="1" applyFont="1" applyFill="1" applyBorder="1" applyAlignment="1">
      <alignment/>
    </xf>
    <xf numFmtId="0" fontId="30" fillId="35" borderId="20" xfId="0" applyFont="1" applyFill="1" applyBorder="1" applyAlignment="1">
      <alignment/>
    </xf>
    <xf numFmtId="0" fontId="87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/>
    </xf>
    <xf numFmtId="0" fontId="1" fillId="12" borderId="14" xfId="0" applyFont="1" applyFill="1" applyBorder="1" applyAlignment="1">
      <alignment/>
    </xf>
    <xf numFmtId="0" fontId="1" fillId="12" borderId="14" xfId="0" applyNumberFormat="1" applyFont="1" applyFill="1" applyBorder="1" applyAlignment="1">
      <alignment/>
    </xf>
    <xf numFmtId="0" fontId="42" fillId="44" borderId="67" xfId="0" applyFont="1" applyFill="1" applyBorder="1" applyAlignment="1">
      <alignment/>
    </xf>
    <xf numFmtId="0" fontId="74" fillId="48" borderId="22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74" fillId="48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74" fillId="48" borderId="2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horizontal="center" vertical="center" wrapText="1"/>
    </xf>
    <xf numFmtId="0" fontId="77" fillId="35" borderId="24" xfId="0" applyFont="1" applyFill="1" applyBorder="1" applyAlignment="1">
      <alignment horizontal="center" vertical="center" wrapText="1"/>
    </xf>
    <xf numFmtId="0" fontId="47" fillId="12" borderId="56" xfId="0" applyFont="1" applyFill="1" applyBorder="1" applyAlignment="1">
      <alignment horizontal="center"/>
    </xf>
    <xf numFmtId="0" fontId="47" fillId="59" borderId="20" xfId="0" applyFont="1" applyFill="1" applyBorder="1" applyAlignment="1">
      <alignment horizontal="center" vertical="center" wrapText="1"/>
    </xf>
    <xf numFmtId="0" fontId="43" fillId="59" borderId="21" xfId="0" applyFont="1" applyFill="1" applyBorder="1" applyAlignment="1">
      <alignment horizontal="center" vertical="center" wrapText="1"/>
    </xf>
    <xf numFmtId="0" fontId="0" fillId="59" borderId="56" xfId="0" applyFont="1" applyFill="1" applyBorder="1" applyAlignment="1">
      <alignment vertical="center" wrapText="1"/>
    </xf>
    <xf numFmtId="0" fontId="0" fillId="59" borderId="36" xfId="0" applyFont="1" applyFill="1" applyBorder="1" applyAlignment="1">
      <alignment vertical="center" wrapText="1"/>
    </xf>
    <xf numFmtId="0" fontId="84" fillId="60" borderId="69" xfId="0" applyFont="1" applyFill="1" applyBorder="1" applyAlignment="1">
      <alignment/>
    </xf>
    <xf numFmtId="0" fontId="84" fillId="60" borderId="83" xfId="0" applyFont="1" applyFill="1" applyBorder="1" applyAlignment="1">
      <alignment/>
    </xf>
    <xf numFmtId="0" fontId="84" fillId="60" borderId="67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23" fillId="0" borderId="55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1" fillId="44" borderId="72" xfId="0" applyFont="1" applyFill="1" applyBorder="1" applyAlignment="1">
      <alignment/>
    </xf>
    <xf numFmtId="0" fontId="0" fillId="48" borderId="22" xfId="0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74" fillId="6" borderId="22" xfId="0" applyFont="1" applyFill="1" applyBorder="1" applyAlignment="1">
      <alignment horizontal="center" vertical="center" wrapText="1"/>
    </xf>
    <xf numFmtId="0" fontId="21" fillId="44" borderId="74" xfId="0" applyFont="1" applyFill="1" applyBorder="1" applyAlignment="1">
      <alignment/>
    </xf>
    <xf numFmtId="0" fontId="223" fillId="44" borderId="61" xfId="0" applyFont="1" applyFill="1" applyBorder="1" applyAlignment="1">
      <alignment/>
    </xf>
    <xf numFmtId="0" fontId="223" fillId="44" borderId="71" xfId="0" applyFont="1" applyFill="1" applyBorder="1" applyAlignment="1">
      <alignment/>
    </xf>
    <xf numFmtId="0" fontId="3" fillId="46" borderId="26" xfId="0" applyFont="1" applyFill="1" applyBorder="1" applyAlignment="1">
      <alignment/>
    </xf>
    <xf numFmtId="0" fontId="3" fillId="46" borderId="55" xfId="0" applyFont="1" applyFill="1" applyBorder="1" applyAlignment="1">
      <alignment/>
    </xf>
    <xf numFmtId="0" fontId="9" fillId="46" borderId="32" xfId="0" applyFont="1" applyFill="1" applyBorder="1" applyAlignment="1">
      <alignment horizontal="center" vertical="center" wrapText="1"/>
    </xf>
    <xf numFmtId="0" fontId="9" fillId="46" borderId="68" xfId="0" applyFont="1" applyFill="1" applyBorder="1" applyAlignment="1">
      <alignment horizontal="center" vertical="center" wrapText="1"/>
    </xf>
    <xf numFmtId="0" fontId="3" fillId="48" borderId="0" xfId="0" applyFont="1" applyFill="1" applyAlignment="1">
      <alignment/>
    </xf>
    <xf numFmtId="0" fontId="9" fillId="48" borderId="63" xfId="0" applyFont="1" applyFill="1" applyBorder="1" applyAlignment="1">
      <alignment horizontal="center" vertical="center" wrapText="1"/>
    </xf>
    <xf numFmtId="0" fontId="9" fillId="48" borderId="56" xfId="0" applyFont="1" applyFill="1" applyBorder="1" applyAlignment="1">
      <alignment horizontal="center" vertical="center" wrapText="1"/>
    </xf>
    <xf numFmtId="0" fontId="9" fillId="48" borderId="28" xfId="0" applyFont="1" applyFill="1" applyBorder="1" applyAlignment="1">
      <alignment horizontal="center" vertical="center" wrapText="1"/>
    </xf>
    <xf numFmtId="0" fontId="1" fillId="46" borderId="14" xfId="0" applyFont="1" applyFill="1" applyBorder="1" applyAlignment="1">
      <alignment/>
    </xf>
    <xf numFmtId="0" fontId="239" fillId="48" borderId="63" xfId="0" applyFont="1" applyFill="1" applyBorder="1" applyAlignment="1">
      <alignment horizontal="center" vertical="center"/>
    </xf>
    <xf numFmtId="0" fontId="239" fillId="48" borderId="56" xfId="0" applyFont="1" applyFill="1" applyBorder="1" applyAlignment="1">
      <alignment horizontal="center" vertical="center"/>
    </xf>
    <xf numFmtId="0" fontId="240" fillId="0" borderId="20" xfId="0" applyFont="1" applyBorder="1" applyAlignment="1">
      <alignment horizontal="center" vertical="center" wrapText="1"/>
    </xf>
    <xf numFmtId="0" fontId="236" fillId="48" borderId="26" xfId="0" applyFont="1" applyFill="1" applyBorder="1" applyAlignment="1">
      <alignment vertical="center" wrapText="1"/>
    </xf>
    <xf numFmtId="0" fontId="236" fillId="48" borderId="55" xfId="0" applyFont="1" applyFill="1" applyBorder="1" applyAlignment="1">
      <alignment vertical="center" wrapText="1"/>
    </xf>
    <xf numFmtId="0" fontId="1" fillId="56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23" fillId="40" borderId="59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241" fillId="0" borderId="34" xfId="0" applyFont="1" applyBorder="1" applyAlignment="1">
      <alignment vertical="center" wrapText="1"/>
    </xf>
    <xf numFmtId="0" fontId="241" fillId="0" borderId="58" xfId="0" applyFont="1" applyBorder="1" applyAlignment="1">
      <alignment vertical="center" wrapText="1"/>
    </xf>
    <xf numFmtId="0" fontId="10" fillId="34" borderId="24" xfId="0" applyFont="1" applyFill="1" applyBorder="1" applyAlignment="1">
      <alignment horizontal="center" vertical="center"/>
    </xf>
    <xf numFmtId="0" fontId="203" fillId="44" borderId="18" xfId="0" applyFont="1" applyFill="1" applyBorder="1" applyAlignment="1">
      <alignment horizontal="center"/>
    </xf>
    <xf numFmtId="0" fontId="203" fillId="44" borderId="18" xfId="0" applyFont="1" applyFill="1" applyBorder="1" applyAlignment="1">
      <alignment/>
    </xf>
    <xf numFmtId="0" fontId="203" fillId="44" borderId="18" xfId="0" applyNumberFormat="1" applyFont="1" applyFill="1" applyBorder="1" applyAlignment="1">
      <alignment/>
    </xf>
    <xf numFmtId="0" fontId="203" fillId="44" borderId="12" xfId="0" applyFont="1" applyFill="1" applyBorder="1" applyAlignment="1">
      <alignment/>
    </xf>
    <xf numFmtId="0" fontId="203" fillId="44" borderId="25" xfId="0" applyFont="1" applyFill="1" applyBorder="1" applyAlignment="1">
      <alignment/>
    </xf>
    <xf numFmtId="0" fontId="203" fillId="44" borderId="67" xfId="0" applyFont="1" applyFill="1" applyBorder="1" applyAlignment="1">
      <alignment/>
    </xf>
    <xf numFmtId="0" fontId="203" fillId="44" borderId="54" xfId="0" applyFont="1" applyFill="1" applyBorder="1" applyAlignment="1">
      <alignment/>
    </xf>
    <xf numFmtId="0" fontId="203" fillId="44" borderId="14" xfId="0" applyFont="1" applyFill="1" applyBorder="1" applyAlignment="1">
      <alignment horizontal="center"/>
    </xf>
    <xf numFmtId="0" fontId="203" fillId="44" borderId="14" xfId="0" applyFont="1" applyFill="1" applyBorder="1" applyAlignment="1">
      <alignment/>
    </xf>
    <xf numFmtId="0" fontId="203" fillId="44" borderId="14" xfId="0" applyNumberFormat="1" applyFont="1" applyFill="1" applyBorder="1" applyAlignment="1">
      <alignment/>
    </xf>
    <xf numFmtId="0" fontId="203" fillId="44" borderId="69" xfId="0" applyFont="1" applyFill="1" applyBorder="1" applyAlignment="1">
      <alignment/>
    </xf>
    <xf numFmtId="0" fontId="242" fillId="44" borderId="67" xfId="0" applyFont="1" applyFill="1" applyBorder="1" applyAlignment="1">
      <alignment/>
    </xf>
    <xf numFmtId="0" fontId="203" fillId="44" borderId="19" xfId="0" applyFont="1" applyFill="1" applyBorder="1" applyAlignment="1">
      <alignment horizontal="center"/>
    </xf>
    <xf numFmtId="0" fontId="203" fillId="44" borderId="19" xfId="0" applyFont="1" applyFill="1" applyBorder="1" applyAlignment="1">
      <alignment/>
    </xf>
    <xf numFmtId="0" fontId="203" fillId="44" borderId="19" xfId="0" applyNumberFormat="1" applyFont="1" applyFill="1" applyBorder="1" applyAlignment="1">
      <alignment/>
    </xf>
    <xf numFmtId="0" fontId="203" fillId="44" borderId="71" xfId="0" applyFont="1" applyFill="1" applyBorder="1" applyAlignment="1">
      <alignment/>
    </xf>
    <xf numFmtId="0" fontId="203" fillId="44" borderId="74" xfId="0" applyFont="1" applyFill="1" applyBorder="1" applyAlignment="1">
      <alignment/>
    </xf>
    <xf numFmtId="0" fontId="9" fillId="0" borderId="22" xfId="0" applyFont="1" applyBorder="1" applyAlignment="1">
      <alignment horizontal="center" vertical="center" textRotation="90" wrapText="1"/>
    </xf>
    <xf numFmtId="0" fontId="13" fillId="35" borderId="40" xfId="0" applyFont="1" applyFill="1" applyBorder="1" applyAlignment="1">
      <alignment horizontal="center"/>
    </xf>
    <xf numFmtId="0" fontId="74" fillId="0" borderId="28" xfId="0" applyFont="1" applyBorder="1" applyAlignment="1">
      <alignment horizontal="center" vertical="center" wrapText="1"/>
    </xf>
    <xf numFmtId="0" fontId="5" fillId="48" borderId="2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1" fillId="44" borderId="1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 wrapText="1"/>
    </xf>
    <xf numFmtId="0" fontId="1" fillId="46" borderId="14" xfId="0" applyNumberFormat="1" applyFont="1" applyFill="1" applyBorder="1" applyAlignment="1">
      <alignment horizontal="right"/>
    </xf>
    <xf numFmtId="0" fontId="21" fillId="46" borderId="69" xfId="0" applyFont="1" applyFill="1" applyBorder="1" applyAlignment="1">
      <alignment/>
    </xf>
    <xf numFmtId="0" fontId="21" fillId="46" borderId="67" xfId="0" applyFont="1" applyFill="1" applyBorder="1" applyAlignment="1">
      <alignment/>
    </xf>
    <xf numFmtId="0" fontId="53" fillId="46" borderId="14" xfId="0" applyFont="1" applyFill="1" applyBorder="1" applyAlignment="1">
      <alignment horizontal="center"/>
    </xf>
    <xf numFmtId="0" fontId="3" fillId="48" borderId="15" xfId="0" applyFont="1" applyFill="1" applyBorder="1" applyAlignment="1">
      <alignment horizontal="center" vertical="center" wrapText="1"/>
    </xf>
    <xf numFmtId="0" fontId="97" fillId="48" borderId="15" xfId="0" applyFont="1" applyFill="1" applyBorder="1" applyAlignment="1">
      <alignment vertical="center" wrapText="1"/>
    </xf>
    <xf numFmtId="0" fontId="0" fillId="48" borderId="15" xfId="0" applyFill="1" applyBorder="1" applyAlignment="1">
      <alignment horizontal="center" vertical="center" wrapText="1"/>
    </xf>
    <xf numFmtId="0" fontId="30" fillId="48" borderId="15" xfId="0" applyFont="1" applyFill="1" applyBorder="1" applyAlignment="1">
      <alignment horizontal="center" vertical="center" wrapText="1"/>
    </xf>
    <xf numFmtId="0" fontId="4" fillId="48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vertical="center" wrapText="1"/>
    </xf>
    <xf numFmtId="0" fontId="223" fillId="44" borderId="74" xfId="0" applyFont="1" applyFill="1" applyBorder="1" applyAlignment="1">
      <alignment/>
    </xf>
    <xf numFmtId="0" fontId="223" fillId="44" borderId="61" xfId="0" applyFont="1" applyFill="1" applyBorder="1" applyAlignment="1">
      <alignment/>
    </xf>
    <xf numFmtId="0" fontId="10" fillId="48" borderId="22" xfId="0" applyFont="1" applyFill="1" applyBorder="1" applyAlignment="1">
      <alignment vertical="center" wrapText="1"/>
    </xf>
    <xf numFmtId="0" fontId="0" fillId="46" borderId="20" xfId="0" applyFill="1" applyBorder="1" applyAlignment="1">
      <alignment horizontal="center" vertical="center" wrapText="1"/>
    </xf>
    <xf numFmtId="0" fontId="21" fillId="61" borderId="83" xfId="0" applyFont="1" applyFill="1" applyBorder="1" applyAlignment="1">
      <alignment/>
    </xf>
    <xf numFmtId="0" fontId="243" fillId="61" borderId="69" xfId="0" applyFont="1" applyFill="1" applyBorder="1" applyAlignment="1">
      <alignment/>
    </xf>
    <xf numFmtId="0" fontId="32" fillId="54" borderId="31" xfId="0" applyFont="1" applyFill="1" applyBorder="1" applyAlignment="1">
      <alignment/>
    </xf>
    <xf numFmtId="0" fontId="0" fillId="44" borderId="50" xfId="0" applyFont="1" applyFill="1" applyBorder="1" applyAlignment="1">
      <alignment/>
    </xf>
    <xf numFmtId="0" fontId="244" fillId="0" borderId="14" xfId="0" applyFont="1" applyFill="1" applyBorder="1" applyAlignment="1">
      <alignment/>
    </xf>
    <xf numFmtId="0" fontId="13" fillId="48" borderId="22" xfId="0" applyFont="1" applyFill="1" applyBorder="1" applyAlignment="1">
      <alignment vertical="center" wrapText="1"/>
    </xf>
    <xf numFmtId="0" fontId="39" fillId="48" borderId="20" xfId="0" applyFont="1" applyFill="1" applyBorder="1" applyAlignment="1">
      <alignment/>
    </xf>
    <xf numFmtId="0" fontId="3" fillId="48" borderId="20" xfId="0" applyFont="1" applyFill="1" applyBorder="1" applyAlignment="1">
      <alignment/>
    </xf>
    <xf numFmtId="0" fontId="19" fillId="48" borderId="20" xfId="0" applyFont="1" applyFill="1" applyBorder="1" applyAlignment="1">
      <alignment/>
    </xf>
    <xf numFmtId="0" fontId="51" fillId="48" borderId="20" xfId="0" applyFont="1" applyFill="1" applyBorder="1" applyAlignment="1">
      <alignment/>
    </xf>
    <xf numFmtId="0" fontId="21" fillId="44" borderId="14" xfId="0" applyFont="1" applyFill="1" applyBorder="1" applyAlignment="1">
      <alignment/>
    </xf>
    <xf numFmtId="0" fontId="20" fillId="46" borderId="67" xfId="0" applyFont="1" applyFill="1" applyBorder="1" applyAlignment="1">
      <alignment/>
    </xf>
    <xf numFmtId="0" fontId="223" fillId="44" borderId="67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2" xfId="0" applyFont="1" applyFill="1" applyBorder="1" applyAlignment="1">
      <alignment/>
    </xf>
    <xf numFmtId="0" fontId="1" fillId="55" borderId="25" xfId="0" applyFont="1" applyFill="1" applyBorder="1" applyAlignment="1">
      <alignment/>
    </xf>
    <xf numFmtId="0" fontId="1" fillId="55" borderId="71" xfId="0" applyFont="1" applyFill="1" applyBorder="1" applyAlignment="1">
      <alignment/>
    </xf>
    <xf numFmtId="0" fontId="1" fillId="55" borderId="74" xfId="0" applyFont="1" applyFill="1" applyBorder="1" applyAlignment="1">
      <alignment/>
    </xf>
    <xf numFmtId="0" fontId="74" fillId="48" borderId="20" xfId="0" applyFont="1" applyFill="1" applyBorder="1" applyAlignment="1">
      <alignment vertical="center" wrapText="1"/>
    </xf>
    <xf numFmtId="0" fontId="10" fillId="46" borderId="40" xfId="0" applyFont="1" applyFill="1" applyBorder="1" applyAlignment="1">
      <alignment vertical="center" wrapText="1"/>
    </xf>
    <xf numFmtId="0" fontId="0" fillId="44" borderId="83" xfId="0" applyFont="1" applyFill="1" applyBorder="1" applyAlignment="1">
      <alignment/>
    </xf>
    <xf numFmtId="0" fontId="0" fillId="44" borderId="67" xfId="0" applyFont="1" applyFill="1" applyBorder="1" applyAlignment="1">
      <alignment/>
    </xf>
    <xf numFmtId="0" fontId="74" fillId="36" borderId="21" xfId="0" applyFont="1" applyFill="1" applyBorder="1" applyAlignment="1">
      <alignment vertical="center" wrapText="1"/>
    </xf>
    <xf numFmtId="0" fontId="21" fillId="44" borderId="14" xfId="0" applyFont="1" applyFill="1" applyBorder="1" applyAlignment="1">
      <alignment horizontal="center"/>
    </xf>
    <xf numFmtId="0" fontId="21" fillId="44" borderId="37" xfId="0" applyFont="1" applyFill="1" applyBorder="1" applyAlignment="1">
      <alignment/>
    </xf>
    <xf numFmtId="0" fontId="220" fillId="46" borderId="22" xfId="0" applyFont="1" applyFill="1" applyBorder="1" applyAlignment="1">
      <alignment horizontal="center" vertical="center" wrapText="1"/>
    </xf>
    <xf numFmtId="0" fontId="47" fillId="48" borderId="21" xfId="0" applyFont="1" applyFill="1" applyBorder="1" applyAlignment="1">
      <alignment horizontal="center" vertical="center"/>
    </xf>
    <xf numFmtId="0" fontId="10" fillId="48" borderId="22" xfId="0" applyFont="1" applyFill="1" applyBorder="1" applyAlignment="1">
      <alignment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36" xfId="0" applyFont="1" applyFill="1" applyBorder="1" applyAlignment="1">
      <alignment horizontal="center" vertical="center" wrapText="1"/>
    </xf>
    <xf numFmtId="0" fontId="4" fillId="48" borderId="63" xfId="0" applyFont="1" applyFill="1" applyBorder="1" applyAlignment="1">
      <alignment/>
    </xf>
    <xf numFmtId="0" fontId="47" fillId="48" borderId="20" xfId="0" applyFont="1" applyFill="1" applyBorder="1" applyAlignment="1">
      <alignment horizontal="center" vertical="center" wrapText="1"/>
    </xf>
    <xf numFmtId="0" fontId="220" fillId="48" borderId="20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245" fillId="48" borderId="26" xfId="0" applyFont="1" applyFill="1" applyBorder="1" applyAlignment="1">
      <alignment vertical="center" wrapText="1"/>
    </xf>
    <xf numFmtId="0" fontId="245" fillId="48" borderId="55" xfId="0" applyFont="1" applyFill="1" applyBorder="1" applyAlignment="1">
      <alignment vertical="center" wrapText="1"/>
    </xf>
    <xf numFmtId="0" fontId="74" fillId="34" borderId="28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/>
    </xf>
    <xf numFmtId="0" fontId="31" fillId="48" borderId="28" xfId="0" applyFont="1" applyFill="1" applyBorder="1" applyAlignment="1">
      <alignment vertical="center" wrapText="1"/>
    </xf>
    <xf numFmtId="0" fontId="31" fillId="48" borderId="36" xfId="0" applyFont="1" applyFill="1" applyBorder="1" applyAlignment="1">
      <alignment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74" fillId="34" borderId="26" xfId="0" applyFont="1" applyFill="1" applyBorder="1" applyAlignment="1">
      <alignment horizontal="center" vertical="center" wrapText="1"/>
    </xf>
    <xf numFmtId="0" fontId="118" fillId="34" borderId="21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vertical="center" wrapText="1"/>
    </xf>
    <xf numFmtId="0" fontId="119" fillId="0" borderId="20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vertical="center" wrapText="1"/>
    </xf>
    <xf numFmtId="0" fontId="119" fillId="34" borderId="20" xfId="0" applyFont="1" applyFill="1" applyBorder="1" applyAlignment="1">
      <alignment horizontal="center" vertical="center" wrapText="1"/>
    </xf>
    <xf numFmtId="0" fontId="74" fillId="39" borderId="65" xfId="0" applyFont="1" applyFill="1" applyBorder="1" applyAlignment="1">
      <alignment vertical="center" wrapText="1"/>
    </xf>
    <xf numFmtId="0" fontId="74" fillId="39" borderId="15" xfId="0" applyFont="1" applyFill="1" applyBorder="1" applyAlignment="1">
      <alignment vertical="center" wrapText="1"/>
    </xf>
    <xf numFmtId="0" fontId="74" fillId="39" borderId="22" xfId="0" applyFont="1" applyFill="1" applyBorder="1" applyAlignment="1">
      <alignment vertical="center" wrapText="1"/>
    </xf>
    <xf numFmtId="0" fontId="74" fillId="39" borderId="36" xfId="0" applyFont="1" applyFill="1" applyBorder="1" applyAlignment="1">
      <alignment horizontal="center" vertical="center" wrapText="1"/>
    </xf>
    <xf numFmtId="0" fontId="74" fillId="48" borderId="21" xfId="0" applyFont="1" applyFill="1" applyBorder="1" applyAlignment="1">
      <alignment vertical="center" wrapText="1"/>
    </xf>
    <xf numFmtId="0" fontId="74" fillId="48" borderId="22" xfId="0" applyFont="1" applyFill="1" applyBorder="1" applyAlignment="1">
      <alignment vertical="center" wrapText="1"/>
    </xf>
    <xf numFmtId="0" fontId="56" fillId="44" borderId="79" xfId="0" applyFont="1" applyFill="1" applyBorder="1" applyAlignment="1">
      <alignment/>
    </xf>
    <xf numFmtId="0" fontId="20" fillId="46" borderId="69" xfId="0" applyFont="1" applyFill="1" applyBorder="1" applyAlignment="1">
      <alignment/>
    </xf>
    <xf numFmtId="0" fontId="1" fillId="45" borderId="14" xfId="0" applyFont="1" applyFill="1" applyBorder="1" applyAlignment="1">
      <alignment horizontal="center"/>
    </xf>
    <xf numFmtId="0" fontId="74" fillId="36" borderId="40" xfId="0" applyFont="1" applyFill="1" applyBorder="1" applyAlignment="1">
      <alignment vertical="center" wrapText="1"/>
    </xf>
    <xf numFmtId="0" fontId="74" fillId="36" borderId="22" xfId="0" applyFont="1" applyFill="1" applyBorder="1" applyAlignment="1">
      <alignment vertical="center" wrapText="1"/>
    </xf>
    <xf numFmtId="0" fontId="21" fillId="46" borderId="78" xfId="0" applyFont="1" applyFill="1" applyBorder="1" applyAlignment="1">
      <alignment horizontal="center"/>
    </xf>
    <xf numFmtId="0" fontId="21" fillId="60" borderId="74" xfId="0" applyFont="1" applyFill="1" applyBorder="1" applyAlignment="1">
      <alignment horizontal="center"/>
    </xf>
    <xf numFmtId="0" fontId="21" fillId="44" borderId="85" xfId="0" applyFont="1" applyFill="1" applyBorder="1" applyAlignment="1">
      <alignment horizontal="center"/>
    </xf>
    <xf numFmtId="0" fontId="107" fillId="0" borderId="42" xfId="0" applyFont="1" applyBorder="1" applyAlignment="1">
      <alignment horizontal="center"/>
    </xf>
    <xf numFmtId="0" fontId="107" fillId="0" borderId="67" xfId="0" applyFont="1" applyBorder="1" applyAlignment="1">
      <alignment horizontal="center"/>
    </xf>
    <xf numFmtId="0" fontId="21" fillId="44" borderId="78" xfId="0" applyFont="1" applyFill="1" applyBorder="1" applyAlignment="1">
      <alignment horizontal="center"/>
    </xf>
    <xf numFmtId="0" fontId="21" fillId="46" borderId="73" xfId="0" applyFont="1" applyFill="1" applyBorder="1" applyAlignment="1">
      <alignment horizontal="center"/>
    </xf>
    <xf numFmtId="0" fontId="21" fillId="46" borderId="72" xfId="0" applyFont="1" applyFill="1" applyBorder="1" applyAlignment="1">
      <alignment horizontal="center"/>
    </xf>
    <xf numFmtId="0" fontId="21" fillId="62" borderId="78" xfId="0" applyFont="1" applyFill="1" applyBorder="1" applyAlignment="1">
      <alignment horizontal="center"/>
    </xf>
    <xf numFmtId="0" fontId="0" fillId="60" borderId="61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32" fillId="46" borderId="83" xfId="0" applyFont="1" applyFill="1" applyBorder="1" applyAlignment="1">
      <alignment horizontal="center"/>
    </xf>
    <xf numFmtId="0" fontId="223" fillId="46" borderId="8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60" borderId="67" xfId="0" applyFont="1" applyFill="1" applyBorder="1" applyAlignment="1">
      <alignment horizontal="center"/>
    </xf>
    <xf numFmtId="0" fontId="223" fillId="44" borderId="67" xfId="0" applyFont="1" applyFill="1" applyBorder="1" applyAlignment="1">
      <alignment horizontal="center"/>
    </xf>
    <xf numFmtId="0" fontId="21" fillId="60" borderId="61" xfId="0" applyFont="1" applyFill="1" applyBorder="1" applyAlignment="1">
      <alignment horizontal="center"/>
    </xf>
    <xf numFmtId="0" fontId="21" fillId="60" borderId="8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2" fillId="46" borderId="10" xfId="0" applyFont="1" applyFill="1" applyBorder="1" applyAlignment="1">
      <alignment/>
    </xf>
    <xf numFmtId="0" fontId="112" fillId="46" borderId="0" xfId="0" applyFont="1" applyFill="1" applyBorder="1" applyAlignment="1">
      <alignment/>
    </xf>
    <xf numFmtId="0" fontId="0" fillId="0" borderId="10" xfId="0" applyBorder="1" applyAlignment="1">
      <alignment/>
    </xf>
    <xf numFmtId="0" fontId="21" fillId="60" borderId="69" xfId="0" applyFont="1" applyFill="1" applyBorder="1" applyAlignment="1">
      <alignment horizontal="center"/>
    </xf>
    <xf numFmtId="0" fontId="218" fillId="44" borderId="69" xfId="0" applyFont="1" applyFill="1" applyBorder="1" applyAlignment="1">
      <alignment wrapText="1"/>
    </xf>
    <xf numFmtId="0" fontId="246" fillId="44" borderId="83" xfId="0" applyFont="1" applyFill="1" applyBorder="1" applyAlignment="1">
      <alignment wrapText="1"/>
    </xf>
    <xf numFmtId="0" fontId="222" fillId="56" borderId="14" xfId="0" applyFont="1" applyFill="1" applyBorder="1" applyAlignment="1">
      <alignment/>
    </xf>
    <xf numFmtId="0" fontId="222" fillId="56" borderId="54" xfId="0" applyFont="1" applyFill="1" applyBorder="1" applyAlignment="1">
      <alignment/>
    </xf>
    <xf numFmtId="0" fontId="222" fillId="0" borderId="0" xfId="0" applyFont="1" applyAlignment="1">
      <alignment/>
    </xf>
    <xf numFmtId="0" fontId="223" fillId="44" borderId="60" xfId="0" applyFont="1" applyFill="1" applyBorder="1" applyAlignment="1">
      <alignment/>
    </xf>
    <xf numFmtId="0" fontId="21" fillId="44" borderId="73" xfId="0" applyFont="1" applyFill="1" applyBorder="1" applyAlignment="1">
      <alignment/>
    </xf>
    <xf numFmtId="0" fontId="99" fillId="44" borderId="73" xfId="0" applyFont="1" applyFill="1" applyBorder="1" applyAlignment="1">
      <alignment/>
    </xf>
    <xf numFmtId="0" fontId="99" fillId="44" borderId="60" xfId="0" applyFont="1" applyFill="1" applyBorder="1" applyAlignment="1">
      <alignment/>
    </xf>
    <xf numFmtId="0" fontId="99" fillId="44" borderId="72" xfId="0" applyFont="1" applyFill="1" applyBorder="1" applyAlignment="1">
      <alignment/>
    </xf>
    <xf numFmtId="0" fontId="223" fillId="44" borderId="72" xfId="0" applyFont="1" applyFill="1" applyBorder="1" applyAlignment="1">
      <alignment/>
    </xf>
    <xf numFmtId="0" fontId="223" fillId="44" borderId="60" xfId="0" applyFont="1" applyFill="1" applyBorder="1" applyAlignment="1">
      <alignment/>
    </xf>
    <xf numFmtId="0" fontId="223" fillId="44" borderId="45" xfId="0" applyFont="1" applyFill="1" applyBorder="1" applyAlignment="1">
      <alignment/>
    </xf>
    <xf numFmtId="0" fontId="223" fillId="44" borderId="73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245" fillId="48" borderId="22" xfId="0" applyFont="1" applyFill="1" applyBorder="1" applyAlignment="1">
      <alignment vertical="center" wrapText="1"/>
    </xf>
    <xf numFmtId="0" fontId="118" fillId="48" borderId="21" xfId="0" applyFont="1" applyFill="1" applyBorder="1" applyAlignment="1">
      <alignment horizontal="center" vertical="center" wrapText="1"/>
    </xf>
    <xf numFmtId="0" fontId="245" fillId="48" borderId="21" xfId="0" applyFont="1" applyFill="1" applyBorder="1" applyAlignment="1">
      <alignment vertical="center" wrapText="1"/>
    </xf>
    <xf numFmtId="0" fontId="118" fillId="48" borderId="22" xfId="0" applyFont="1" applyFill="1" applyBorder="1" applyAlignment="1">
      <alignment horizontal="center" vertical="center" wrapText="1"/>
    </xf>
    <xf numFmtId="0" fontId="42" fillId="48" borderId="40" xfId="0" applyFont="1" applyFill="1" applyBorder="1" applyAlignment="1">
      <alignment horizontal="center" vertical="center" wrapText="1"/>
    </xf>
    <xf numFmtId="0" fontId="10" fillId="48" borderId="40" xfId="0" applyFont="1" applyFill="1" applyBorder="1" applyAlignment="1">
      <alignment horizontal="center" vertical="center" wrapText="1"/>
    </xf>
    <xf numFmtId="0" fontId="47" fillId="48" borderId="26" xfId="0" applyFont="1" applyFill="1" applyBorder="1" applyAlignment="1">
      <alignment vertical="center"/>
    </xf>
    <xf numFmtId="0" fontId="47" fillId="48" borderId="24" xfId="0" applyFont="1" applyFill="1" applyBorder="1" applyAlignment="1">
      <alignment vertical="center"/>
    </xf>
    <xf numFmtId="0" fontId="47" fillId="48" borderId="55" xfId="0" applyFont="1" applyFill="1" applyBorder="1" applyAlignment="1">
      <alignment vertical="center"/>
    </xf>
    <xf numFmtId="0" fontId="21" fillId="63" borderId="14" xfId="0" applyFont="1" applyFill="1" applyBorder="1" applyAlignment="1">
      <alignment/>
    </xf>
    <xf numFmtId="0" fontId="0" fillId="63" borderId="54" xfId="0" applyFill="1" applyBorder="1" applyAlignment="1">
      <alignment/>
    </xf>
    <xf numFmtId="0" fontId="4" fillId="0" borderId="22" xfId="0" applyFont="1" applyBorder="1" applyAlignment="1">
      <alignment vertical="center" wrapText="1"/>
    </xf>
    <xf numFmtId="0" fontId="4" fillId="48" borderId="20" xfId="0" applyFont="1" applyFill="1" applyBorder="1" applyAlignment="1">
      <alignment vertical="center" wrapText="1"/>
    </xf>
    <xf numFmtId="0" fontId="3" fillId="48" borderId="55" xfId="0" applyFont="1" applyFill="1" applyBorder="1" applyAlignment="1">
      <alignment/>
    </xf>
    <xf numFmtId="0" fontId="74" fillId="48" borderId="40" xfId="0" applyFont="1" applyFill="1" applyBorder="1" applyAlignment="1">
      <alignment vertical="center" wrapText="1"/>
    </xf>
    <xf numFmtId="0" fontId="120" fillId="0" borderId="20" xfId="0" applyFont="1" applyBorder="1" applyAlignment="1">
      <alignment horizontal="center"/>
    </xf>
    <xf numFmtId="0" fontId="13" fillId="40" borderId="3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40" borderId="59" xfId="0" applyFont="1" applyFill="1" applyBorder="1" applyAlignment="1">
      <alignment horizontal="center" wrapText="1"/>
    </xf>
    <xf numFmtId="0" fontId="23" fillId="4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" fillId="46" borderId="0" xfId="0" applyFont="1" applyFill="1" applyAlignment="1">
      <alignment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48" borderId="68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8" fillId="0" borderId="58" xfId="0" applyFont="1" applyBorder="1" applyAlignment="1">
      <alignment horizontal="center" vertical="center" wrapText="1"/>
    </xf>
    <xf numFmtId="0" fontId="47" fillId="36" borderId="46" xfId="0" applyFont="1" applyFill="1" applyBorder="1" applyAlignment="1">
      <alignment horizontal="center" vertical="center" wrapText="1"/>
    </xf>
    <xf numFmtId="0" fontId="13" fillId="48" borderId="28" xfId="0" applyFont="1" applyFill="1" applyBorder="1" applyAlignment="1">
      <alignment horizontal="center" vertical="center"/>
    </xf>
    <xf numFmtId="0" fontId="13" fillId="48" borderId="15" xfId="0" applyFont="1" applyFill="1" applyBorder="1" applyAlignment="1">
      <alignment horizontal="center" vertical="center"/>
    </xf>
    <xf numFmtId="0" fontId="13" fillId="48" borderId="36" xfId="0" applyFont="1" applyFill="1" applyBorder="1" applyAlignment="1">
      <alignment horizontal="center" vertical="center"/>
    </xf>
    <xf numFmtId="0" fontId="216" fillId="48" borderId="22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106" fillId="44" borderId="43" xfId="0" applyFont="1" applyFill="1" applyBorder="1" applyAlignment="1">
      <alignment/>
    </xf>
    <xf numFmtId="0" fontId="106" fillId="44" borderId="42" xfId="0" applyFont="1" applyFill="1" applyBorder="1" applyAlignment="1">
      <alignment/>
    </xf>
    <xf numFmtId="0" fontId="106" fillId="44" borderId="83" xfId="0" applyFont="1" applyFill="1" applyBorder="1" applyAlignment="1">
      <alignment/>
    </xf>
    <xf numFmtId="0" fontId="106" fillId="44" borderId="83" xfId="0" applyFont="1" applyFill="1" applyBorder="1" applyAlignment="1">
      <alignment horizontal="center"/>
    </xf>
    <xf numFmtId="0" fontId="106" fillId="44" borderId="67" xfId="0" applyFont="1" applyFill="1" applyBorder="1" applyAlignment="1">
      <alignment/>
    </xf>
    <xf numFmtId="0" fontId="106" fillId="46" borderId="69" xfId="0" applyFont="1" applyFill="1" applyBorder="1" applyAlignment="1">
      <alignment horizontal="left"/>
    </xf>
    <xf numFmtId="0" fontId="21" fillId="46" borderId="83" xfId="0" applyFont="1" applyFill="1" applyBorder="1" applyAlignment="1">
      <alignment horizontal="left"/>
    </xf>
    <xf numFmtId="0" fontId="106" fillId="46" borderId="67" xfId="0" applyFont="1" applyFill="1" applyBorder="1" applyAlignment="1">
      <alignment horizontal="left"/>
    </xf>
    <xf numFmtId="0" fontId="21" fillId="46" borderId="14" xfId="0" applyFont="1" applyFill="1" applyBorder="1" applyAlignment="1">
      <alignment/>
    </xf>
    <xf numFmtId="0" fontId="30" fillId="0" borderId="48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48" borderId="26" xfId="0" applyFont="1" applyFill="1" applyBorder="1" applyAlignment="1">
      <alignment vertical="center" wrapText="1"/>
    </xf>
    <xf numFmtId="0" fontId="30" fillId="48" borderId="24" xfId="0" applyFont="1" applyFill="1" applyBorder="1" applyAlignment="1">
      <alignment vertical="center" wrapText="1"/>
    </xf>
    <xf numFmtId="0" fontId="30" fillId="48" borderId="55" xfId="0" applyFont="1" applyFill="1" applyBorder="1" applyAlignment="1">
      <alignment vertical="center" wrapText="1"/>
    </xf>
    <xf numFmtId="0" fontId="30" fillId="48" borderId="26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30" fillId="48" borderId="28" xfId="0" applyFont="1" applyFill="1" applyBorder="1" applyAlignment="1">
      <alignment vertical="center" wrapText="1"/>
    </xf>
    <xf numFmtId="0" fontId="30" fillId="48" borderId="15" xfId="0" applyFont="1" applyFill="1" applyBorder="1" applyAlignment="1">
      <alignment vertical="center" wrapText="1"/>
    </xf>
    <xf numFmtId="0" fontId="218" fillId="44" borderId="38" xfId="0" applyFont="1" applyFill="1" applyBorder="1" applyAlignment="1">
      <alignment/>
    </xf>
    <xf numFmtId="0" fontId="218" fillId="44" borderId="61" xfId="0" applyFont="1" applyFill="1" applyBorder="1" applyAlignment="1">
      <alignment/>
    </xf>
    <xf numFmtId="0" fontId="84" fillId="46" borderId="19" xfId="0" applyFont="1" applyFill="1" applyBorder="1" applyAlignment="1">
      <alignment/>
    </xf>
    <xf numFmtId="0" fontId="13" fillId="48" borderId="20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21" fillId="44" borderId="78" xfId="0" applyFont="1" applyFill="1" applyBorder="1" applyAlignment="1">
      <alignment horizontal="center"/>
    </xf>
    <xf numFmtId="0" fontId="21" fillId="44" borderId="67" xfId="0" applyFont="1" applyFill="1" applyBorder="1" applyAlignment="1">
      <alignment/>
    </xf>
    <xf numFmtId="0" fontId="106" fillId="44" borderId="83" xfId="0" applyFont="1" applyFill="1" applyBorder="1" applyAlignment="1">
      <alignment wrapText="1"/>
    </xf>
    <xf numFmtId="0" fontId="106" fillId="44" borderId="67" xfId="0" applyFont="1" applyFill="1" applyBorder="1" applyAlignment="1">
      <alignment wrapText="1"/>
    </xf>
    <xf numFmtId="0" fontId="21" fillId="34" borderId="15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0" fontId="10" fillId="46" borderId="20" xfId="0" applyFont="1" applyFill="1" applyBorder="1" applyAlignment="1">
      <alignment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32" fillId="39" borderId="2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36" borderId="40" xfId="0" applyFont="1" applyFill="1" applyBorder="1" applyAlignment="1">
      <alignment vertical="center" wrapText="1"/>
    </xf>
    <xf numFmtId="0" fontId="203" fillId="38" borderId="14" xfId="0" applyFont="1" applyFill="1" applyBorder="1" applyAlignment="1">
      <alignment/>
    </xf>
    <xf numFmtId="0" fontId="203" fillId="38" borderId="14" xfId="0" applyNumberFormat="1" applyFont="1" applyFill="1" applyBorder="1" applyAlignment="1">
      <alignment/>
    </xf>
    <xf numFmtId="0" fontId="203" fillId="38" borderId="12" xfId="0" applyFont="1" applyFill="1" applyBorder="1" applyAlignment="1">
      <alignment/>
    </xf>
    <xf numFmtId="0" fontId="203" fillId="38" borderId="25" xfId="0" applyFont="1" applyFill="1" applyBorder="1" applyAlignment="1">
      <alignment/>
    </xf>
    <xf numFmtId="0" fontId="4" fillId="48" borderId="40" xfId="0" applyFont="1" applyFill="1" applyBorder="1" applyAlignment="1">
      <alignment horizontal="center" vertical="center"/>
    </xf>
    <xf numFmtId="0" fontId="13" fillId="48" borderId="40" xfId="0" applyFont="1" applyFill="1" applyBorder="1" applyAlignment="1">
      <alignment vertical="center" wrapText="1"/>
    </xf>
    <xf numFmtId="0" fontId="4" fillId="48" borderId="21" xfId="0" applyFont="1" applyFill="1" applyBorder="1" applyAlignment="1">
      <alignment vertical="center" wrapText="1"/>
    </xf>
    <xf numFmtId="0" fontId="21" fillId="44" borderId="83" xfId="0" applyFont="1" applyFill="1" applyBorder="1" applyAlignment="1">
      <alignment/>
    </xf>
    <xf numFmtId="0" fontId="223" fillId="44" borderId="43" xfId="0" applyFont="1" applyFill="1" applyBorder="1" applyAlignment="1">
      <alignment/>
    </xf>
    <xf numFmtId="0" fontId="4" fillId="0" borderId="20" xfId="0" applyFont="1" applyBorder="1" applyAlignment="1">
      <alignment/>
    </xf>
    <xf numFmtId="0" fontId="1" fillId="57" borderId="14" xfId="0" applyNumberFormat="1" applyFont="1" applyFill="1" applyBorder="1" applyAlignment="1">
      <alignment/>
    </xf>
    <xf numFmtId="0" fontId="13" fillId="46" borderId="26" xfId="0" applyFont="1" applyFill="1" applyBorder="1" applyAlignment="1">
      <alignment horizontal="center"/>
    </xf>
    <xf numFmtId="0" fontId="21" fillId="44" borderId="69" xfId="0" applyFont="1" applyFill="1" applyBorder="1" applyAlignment="1">
      <alignment/>
    </xf>
    <xf numFmtId="0" fontId="247" fillId="49" borderId="14" xfId="0" applyFont="1" applyFill="1" applyBorder="1" applyAlignment="1">
      <alignment/>
    </xf>
    <xf numFmtId="0" fontId="10" fillId="46" borderId="22" xfId="0" applyFont="1" applyFill="1" applyBorder="1" applyAlignment="1">
      <alignment vertical="center" wrapText="1"/>
    </xf>
    <xf numFmtId="0" fontId="3" fillId="45" borderId="0" xfId="0" applyFont="1" applyFill="1" applyAlignment="1">
      <alignment/>
    </xf>
    <xf numFmtId="0" fontId="21" fillId="44" borderId="72" xfId="0" applyFont="1" applyFill="1" applyBorder="1" applyAlignment="1">
      <alignment/>
    </xf>
    <xf numFmtId="0" fontId="106" fillId="44" borderId="79" xfId="0" applyFont="1" applyFill="1" applyBorder="1" applyAlignment="1">
      <alignment horizontal="left"/>
    </xf>
    <xf numFmtId="0" fontId="248" fillId="46" borderId="0" xfId="0" applyFont="1" applyFill="1" applyBorder="1" applyAlignment="1">
      <alignment horizontal="center"/>
    </xf>
    <xf numFmtId="0" fontId="249" fillId="0" borderId="0" xfId="0" applyFont="1" applyAlignment="1">
      <alignment/>
    </xf>
    <xf numFmtId="0" fontId="249" fillId="0" borderId="0" xfId="0" applyFont="1" applyBorder="1" applyAlignment="1">
      <alignment/>
    </xf>
    <xf numFmtId="0" fontId="223" fillId="44" borderId="43" xfId="0" applyFont="1" applyFill="1" applyBorder="1" applyAlignment="1">
      <alignment/>
    </xf>
    <xf numFmtId="0" fontId="250" fillId="0" borderId="0" xfId="0" applyFont="1" applyAlignment="1">
      <alignment/>
    </xf>
    <xf numFmtId="0" fontId="21" fillId="44" borderId="19" xfId="0" applyFont="1" applyFill="1" applyBorder="1" applyAlignment="1">
      <alignment/>
    </xf>
    <xf numFmtId="0" fontId="31" fillId="0" borderId="83" xfId="0" applyFont="1" applyBorder="1" applyAlignment="1">
      <alignment/>
    </xf>
    <xf numFmtId="0" fontId="75" fillId="46" borderId="83" xfId="0" applyFont="1" applyFill="1" applyBorder="1" applyAlignment="1">
      <alignment horizontal="center"/>
    </xf>
    <xf numFmtId="0" fontId="0" fillId="0" borderId="83" xfId="0" applyFont="1" applyBorder="1" applyAlignment="1">
      <alignment/>
    </xf>
    <xf numFmtId="0" fontId="21" fillId="44" borderId="69" xfId="0" applyFont="1" applyFill="1" applyBorder="1" applyAlignment="1">
      <alignment/>
    </xf>
    <xf numFmtId="0" fontId="21" fillId="44" borderId="83" xfId="0" applyFont="1" applyFill="1" applyBorder="1" applyAlignment="1">
      <alignment/>
    </xf>
    <xf numFmtId="0" fontId="21" fillId="44" borderId="67" xfId="0" applyFont="1" applyFill="1" applyBorder="1" applyAlignment="1">
      <alignment/>
    </xf>
    <xf numFmtId="14" fontId="31" fillId="0" borderId="69" xfId="0" applyNumberFormat="1" applyFont="1" applyBorder="1" applyAlignment="1">
      <alignment horizontal="center"/>
    </xf>
    <xf numFmtId="14" fontId="31" fillId="0" borderId="67" xfId="0" applyNumberFormat="1" applyFont="1" applyBorder="1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6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42" fillId="44" borderId="41" xfId="0" applyFont="1" applyFill="1" applyBorder="1" applyAlignment="1">
      <alignment horizontal="center"/>
    </xf>
    <xf numFmtId="0" fontId="42" fillId="44" borderId="12" xfId="0" applyFont="1" applyFill="1" applyBorder="1" applyAlignment="1">
      <alignment horizontal="center"/>
    </xf>
    <xf numFmtId="0" fontId="21" fillId="52" borderId="19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46" borderId="69" xfId="0" applyFont="1" applyFill="1" applyBorder="1" applyAlignment="1">
      <alignment horizontal="center"/>
    </xf>
    <xf numFmtId="0" fontId="21" fillId="46" borderId="67" xfId="0" applyFont="1" applyFill="1" applyBorder="1" applyAlignment="1">
      <alignment horizontal="center"/>
    </xf>
    <xf numFmtId="0" fontId="78" fillId="51" borderId="14" xfId="0" applyFont="1" applyFill="1" applyBorder="1" applyAlignment="1">
      <alignment horizontal="center"/>
    </xf>
    <xf numFmtId="0" fontId="106" fillId="56" borderId="14" xfId="0" applyFont="1" applyFill="1" applyBorder="1" applyAlignment="1">
      <alignment horizontal="center"/>
    </xf>
    <xf numFmtId="0" fontId="21" fillId="46" borderId="14" xfId="0" applyFont="1" applyFill="1" applyBorder="1" applyAlignment="1">
      <alignment horizontal="center"/>
    </xf>
    <xf numFmtId="0" fontId="21" fillId="44" borderId="69" xfId="0" applyFont="1" applyFill="1" applyBorder="1" applyAlignment="1">
      <alignment horizontal="center"/>
    </xf>
    <xf numFmtId="0" fontId="21" fillId="44" borderId="83" xfId="0" applyFont="1" applyFill="1" applyBorder="1" applyAlignment="1">
      <alignment horizontal="center"/>
    </xf>
    <xf numFmtId="0" fontId="21" fillId="44" borderId="67" xfId="0" applyFont="1" applyFill="1" applyBorder="1" applyAlignment="1">
      <alignment horizontal="center"/>
    </xf>
    <xf numFmtId="0" fontId="21" fillId="44" borderId="79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46" borderId="73" xfId="0" applyFont="1" applyFill="1" applyBorder="1" applyAlignment="1">
      <alignment horizontal="center"/>
    </xf>
    <xf numFmtId="0" fontId="21" fillId="46" borderId="60" xfId="0" applyFont="1" applyFill="1" applyBorder="1" applyAlignment="1">
      <alignment horizontal="center"/>
    </xf>
    <xf numFmtId="0" fontId="21" fillId="46" borderId="72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46" borderId="78" xfId="0" applyFont="1" applyFill="1" applyBorder="1" applyAlignment="1">
      <alignment horizontal="center"/>
    </xf>
    <xf numFmtId="0" fontId="21" fillId="46" borderId="79" xfId="0" applyFont="1" applyFill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46" borderId="38" xfId="0" applyFont="1" applyFill="1" applyBorder="1" applyAlignment="1">
      <alignment horizontal="center"/>
    </xf>
    <xf numFmtId="0" fontId="21" fillId="46" borderId="61" xfId="0" applyFont="1" applyFill="1" applyBorder="1" applyAlignment="1">
      <alignment horizontal="center"/>
    </xf>
    <xf numFmtId="0" fontId="21" fillId="46" borderId="71" xfId="0" applyFont="1" applyFill="1" applyBorder="1" applyAlignment="1">
      <alignment horizontal="center"/>
    </xf>
    <xf numFmtId="0" fontId="21" fillId="44" borderId="85" xfId="0" applyFont="1" applyFill="1" applyBorder="1" applyAlignment="1">
      <alignment horizontal="center"/>
    </xf>
    <xf numFmtId="0" fontId="21" fillId="44" borderId="7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44" borderId="19" xfId="0" applyFont="1" applyFill="1" applyBorder="1" applyAlignment="1">
      <alignment horizontal="center"/>
    </xf>
    <xf numFmtId="0" fontId="251" fillId="44" borderId="69" xfId="0" applyFont="1" applyFill="1" applyBorder="1" applyAlignment="1">
      <alignment horizontal="center"/>
    </xf>
    <xf numFmtId="0" fontId="252" fillId="44" borderId="83" xfId="0" applyFont="1" applyFill="1" applyBorder="1" applyAlignment="1">
      <alignment horizontal="center"/>
    </xf>
    <xf numFmtId="0" fontId="252" fillId="44" borderId="67" xfId="0" applyFont="1" applyFill="1" applyBorder="1" applyAlignment="1">
      <alignment horizontal="center"/>
    </xf>
    <xf numFmtId="0" fontId="78" fillId="49" borderId="14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21" fillId="46" borderId="74" xfId="0" applyFont="1" applyFill="1" applyBorder="1" applyAlignment="1">
      <alignment horizontal="center"/>
    </xf>
    <xf numFmtId="0" fontId="21" fillId="46" borderId="43" xfId="0" applyFont="1" applyFill="1" applyBorder="1" applyAlignment="1">
      <alignment horizontal="center"/>
    </xf>
    <xf numFmtId="0" fontId="21" fillId="46" borderId="60" xfId="0" applyFont="1" applyFill="1" applyBorder="1" applyAlignment="1">
      <alignment horizontal="center"/>
    </xf>
    <xf numFmtId="0" fontId="223" fillId="44" borderId="80" xfId="0" applyFont="1" applyFill="1" applyBorder="1" applyAlignment="1">
      <alignment horizontal="center"/>
    </xf>
    <xf numFmtId="0" fontId="223" fillId="44" borderId="74" xfId="0" applyFont="1" applyFill="1" applyBorder="1" applyAlignment="1">
      <alignment horizontal="center"/>
    </xf>
    <xf numFmtId="0" fontId="31" fillId="46" borderId="69" xfId="0" applyFont="1" applyFill="1" applyBorder="1" applyAlignment="1">
      <alignment horizontal="center"/>
    </xf>
    <xf numFmtId="0" fontId="31" fillId="46" borderId="67" xfId="0" applyFont="1" applyFill="1" applyBorder="1" applyAlignment="1">
      <alignment horizontal="center"/>
    </xf>
    <xf numFmtId="0" fontId="31" fillId="0" borderId="69" xfId="0" applyFont="1" applyBorder="1" applyAlignment="1">
      <alignment horizontal="left"/>
    </xf>
    <xf numFmtId="0" fontId="31" fillId="0" borderId="83" xfId="0" applyFont="1" applyBorder="1" applyAlignment="1">
      <alignment horizontal="left"/>
    </xf>
    <xf numFmtId="0" fontId="31" fillId="0" borderId="67" xfId="0" applyFont="1" applyBorder="1" applyAlignment="1">
      <alignment horizontal="left"/>
    </xf>
    <xf numFmtId="0" fontId="21" fillId="49" borderId="42" xfId="0" applyFont="1" applyFill="1" applyBorder="1" applyAlignment="1">
      <alignment horizontal="center"/>
    </xf>
    <xf numFmtId="0" fontId="21" fillId="49" borderId="52" xfId="0" applyFont="1" applyFill="1" applyBorder="1" applyAlignment="1">
      <alignment horizontal="center"/>
    </xf>
    <xf numFmtId="0" fontId="21" fillId="60" borderId="19" xfId="0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44" borderId="79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0" fillId="46" borderId="67" xfId="0" applyFill="1" applyBorder="1" applyAlignment="1">
      <alignment horizontal="center"/>
    </xf>
    <xf numFmtId="0" fontId="106" fillId="55" borderId="19" xfId="0" applyFont="1" applyFill="1" applyBorder="1" applyAlignment="1">
      <alignment horizontal="center"/>
    </xf>
    <xf numFmtId="0" fontId="222" fillId="44" borderId="38" xfId="0" applyFont="1" applyFill="1" applyBorder="1" applyAlignment="1">
      <alignment horizontal="center"/>
    </xf>
    <xf numFmtId="0" fontId="222" fillId="44" borderId="71" xfId="0" applyFont="1" applyFill="1" applyBorder="1" applyAlignment="1">
      <alignment horizontal="center"/>
    </xf>
    <xf numFmtId="0" fontId="106" fillId="44" borderId="78" xfId="0" applyFont="1" applyFill="1" applyBorder="1" applyAlignment="1">
      <alignment horizontal="center"/>
    </xf>
    <xf numFmtId="0" fontId="106" fillId="44" borderId="14" xfId="0" applyFont="1" applyFill="1" applyBorder="1" applyAlignment="1">
      <alignment horizontal="center"/>
    </xf>
    <xf numFmtId="0" fontId="106" fillId="44" borderId="69" xfId="0" applyFont="1" applyFill="1" applyBorder="1" applyAlignment="1">
      <alignment horizontal="center"/>
    </xf>
    <xf numFmtId="0" fontId="106" fillId="44" borderId="67" xfId="0" applyFont="1" applyFill="1" applyBorder="1" applyAlignment="1">
      <alignment horizontal="center"/>
    </xf>
    <xf numFmtId="0" fontId="106" fillId="0" borderId="78" xfId="0" applyFont="1" applyFill="1" applyBorder="1" applyAlignment="1">
      <alignment horizontal="center"/>
    </xf>
    <xf numFmtId="0" fontId="21" fillId="44" borderId="42" xfId="0" applyFont="1" applyFill="1" applyBorder="1" applyAlignment="1">
      <alignment horizontal="center"/>
    </xf>
    <xf numFmtId="0" fontId="0" fillId="44" borderId="67" xfId="0" applyFont="1" applyFill="1" applyBorder="1" applyAlignment="1">
      <alignment horizontal="center"/>
    </xf>
    <xf numFmtId="0" fontId="106" fillId="46" borderId="14" xfId="0" applyFont="1" applyFill="1" applyBorder="1" applyAlignment="1">
      <alignment horizontal="center"/>
    </xf>
    <xf numFmtId="0" fontId="21" fillId="60" borderId="8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60" borderId="69" xfId="0" applyFont="1" applyFill="1" applyBorder="1" applyAlignment="1">
      <alignment horizontal="center" wrapText="1"/>
    </xf>
    <xf numFmtId="0" fontId="21" fillId="60" borderId="83" xfId="0" applyFont="1" applyFill="1" applyBorder="1" applyAlignment="1">
      <alignment horizontal="center" wrapText="1"/>
    </xf>
    <xf numFmtId="0" fontId="21" fillId="60" borderId="67" xfId="0" applyFont="1" applyFill="1" applyBorder="1" applyAlignment="1">
      <alignment horizontal="center" wrapText="1"/>
    </xf>
    <xf numFmtId="0" fontId="223" fillId="44" borderId="74" xfId="0" applyFont="1" applyFill="1" applyBorder="1" applyAlignment="1">
      <alignment horizontal="center" vertical="center"/>
    </xf>
    <xf numFmtId="0" fontId="223" fillId="44" borderId="61" xfId="0" applyFont="1" applyFill="1" applyBorder="1" applyAlignment="1">
      <alignment horizontal="center" vertical="center"/>
    </xf>
    <xf numFmtId="0" fontId="223" fillId="44" borderId="71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21" fillId="46" borderId="83" xfId="0" applyFont="1" applyFill="1" applyBorder="1" applyAlignment="1">
      <alignment horizontal="center"/>
    </xf>
    <xf numFmtId="0" fontId="21" fillId="46" borderId="52" xfId="0" applyFont="1" applyFill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43" fillId="46" borderId="43" xfId="0" applyFont="1" applyFill="1" applyBorder="1" applyAlignment="1">
      <alignment horizontal="center"/>
    </xf>
    <xf numFmtId="0" fontId="243" fillId="46" borderId="72" xfId="0" applyFont="1" applyFill="1" applyBorder="1" applyAlignment="1">
      <alignment horizontal="center"/>
    </xf>
    <xf numFmtId="0" fontId="0" fillId="44" borderId="69" xfId="0" applyFont="1" applyFill="1" applyBorder="1" applyAlignment="1">
      <alignment horizontal="center"/>
    </xf>
    <xf numFmtId="0" fontId="0" fillId="44" borderId="67" xfId="0" applyFill="1" applyBorder="1" applyAlignment="1">
      <alignment horizontal="center"/>
    </xf>
    <xf numFmtId="0" fontId="21" fillId="46" borderId="69" xfId="0" applyFont="1" applyFill="1" applyBorder="1" applyAlignment="1">
      <alignment horizontal="center"/>
    </xf>
    <xf numFmtId="0" fontId="21" fillId="46" borderId="67" xfId="0" applyFont="1" applyFill="1" applyBorder="1" applyAlignment="1">
      <alignment horizontal="center"/>
    </xf>
    <xf numFmtId="0" fontId="84" fillId="60" borderId="14" xfId="0" applyFont="1" applyFill="1" applyBorder="1" applyAlignment="1">
      <alignment horizontal="center"/>
    </xf>
    <xf numFmtId="0" fontId="223" fillId="44" borderId="69" xfId="0" applyFont="1" applyFill="1" applyBorder="1" applyAlignment="1">
      <alignment horizontal="center"/>
    </xf>
    <xf numFmtId="0" fontId="223" fillId="44" borderId="83" xfId="0" applyFont="1" applyFill="1" applyBorder="1" applyAlignment="1">
      <alignment horizontal="center"/>
    </xf>
    <xf numFmtId="0" fontId="253" fillId="46" borderId="0" xfId="0" applyFont="1" applyFill="1" applyBorder="1" applyAlignment="1">
      <alignment horizontal="center" wrapText="1"/>
    </xf>
    <xf numFmtId="0" fontId="21" fillId="60" borderId="79" xfId="0" applyFont="1" applyFill="1" applyBorder="1" applyAlignment="1">
      <alignment horizontal="center"/>
    </xf>
    <xf numFmtId="0" fontId="21" fillId="60" borderId="14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48" fillId="64" borderId="14" xfId="0" applyFont="1" applyFill="1" applyBorder="1" applyAlignment="1">
      <alignment horizontal="center"/>
    </xf>
    <xf numFmtId="0" fontId="21" fillId="46" borderId="14" xfId="0" applyFont="1" applyFill="1" applyBorder="1" applyAlignment="1">
      <alignment horizontal="center"/>
    </xf>
    <xf numFmtId="0" fontId="223" fillId="44" borderId="14" xfId="0" applyFont="1" applyFill="1" applyBorder="1" applyAlignment="1">
      <alignment horizontal="center"/>
    </xf>
    <xf numFmtId="0" fontId="21" fillId="11" borderId="38" xfId="0" applyFont="1" applyFill="1" applyBorder="1" applyAlignment="1">
      <alignment horizontal="center"/>
    </xf>
    <xf numFmtId="0" fontId="21" fillId="11" borderId="61" xfId="0" applyFont="1" applyFill="1" applyBorder="1" applyAlignment="1">
      <alignment/>
    </xf>
    <xf numFmtId="0" fontId="21" fillId="11" borderId="37" xfId="0" applyFont="1" applyFill="1" applyBorder="1" applyAlignment="1">
      <alignment/>
    </xf>
    <xf numFmtId="0" fontId="21" fillId="46" borderId="83" xfId="0" applyFont="1" applyFill="1" applyBorder="1" applyAlignment="1">
      <alignment horizontal="center"/>
    </xf>
    <xf numFmtId="0" fontId="243" fillId="65" borderId="73" xfId="0" applyFont="1" applyFill="1" applyBorder="1" applyAlignment="1">
      <alignment horizontal="center"/>
    </xf>
    <xf numFmtId="0" fontId="243" fillId="65" borderId="72" xfId="0" applyFont="1" applyFill="1" applyBorder="1" applyAlignment="1">
      <alignment horizontal="center"/>
    </xf>
    <xf numFmtId="0" fontId="223" fillId="44" borderId="61" xfId="0" applyFont="1" applyFill="1" applyBorder="1" applyAlignment="1">
      <alignment horizontal="center"/>
    </xf>
    <xf numFmtId="0" fontId="223" fillId="44" borderId="71" xfId="0" applyFont="1" applyFill="1" applyBorder="1" applyAlignment="1">
      <alignment horizontal="center"/>
    </xf>
    <xf numFmtId="0" fontId="21" fillId="46" borderId="78" xfId="0" applyFont="1" applyFill="1" applyBorder="1" applyAlignment="1">
      <alignment horizontal="center"/>
    </xf>
    <xf numFmtId="0" fontId="223" fillId="44" borderId="43" xfId="0" applyFont="1" applyFill="1" applyBorder="1" applyAlignment="1">
      <alignment horizontal="center"/>
    </xf>
    <xf numFmtId="0" fontId="223" fillId="44" borderId="60" xfId="0" applyFont="1" applyFill="1" applyBorder="1" applyAlignment="1">
      <alignment horizontal="center"/>
    </xf>
    <xf numFmtId="0" fontId="21" fillId="44" borderId="78" xfId="0" applyFont="1" applyFill="1" applyBorder="1" applyAlignment="1">
      <alignment horizontal="center"/>
    </xf>
    <xf numFmtId="0" fontId="21" fillId="46" borderId="79" xfId="0" applyFont="1" applyFill="1" applyBorder="1" applyAlignment="1">
      <alignment horizontal="center"/>
    </xf>
    <xf numFmtId="0" fontId="42" fillId="61" borderId="42" xfId="0" applyFont="1" applyFill="1" applyBorder="1" applyAlignment="1">
      <alignment horizontal="center"/>
    </xf>
    <xf numFmtId="0" fontId="0" fillId="61" borderId="83" xfId="0" applyFill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35" borderId="74" xfId="0" applyFont="1" applyFill="1" applyBorder="1" applyAlignment="1">
      <alignment horizontal="center"/>
    </xf>
    <xf numFmtId="0" fontId="21" fillId="35" borderId="61" xfId="0" applyFont="1" applyFill="1" applyBorder="1" applyAlignment="1">
      <alignment horizontal="center"/>
    </xf>
    <xf numFmtId="0" fontId="21" fillId="35" borderId="37" xfId="0" applyFont="1" applyFill="1" applyBorder="1" applyAlignment="1">
      <alignment horizontal="center"/>
    </xf>
    <xf numFmtId="0" fontId="21" fillId="61" borderId="69" xfId="0" applyFont="1" applyFill="1" applyBorder="1" applyAlignment="1">
      <alignment horizontal="center"/>
    </xf>
    <xf numFmtId="0" fontId="21" fillId="61" borderId="83" xfId="0" applyFont="1" applyFill="1" applyBorder="1" applyAlignment="1">
      <alignment horizontal="center"/>
    </xf>
    <xf numFmtId="0" fontId="21" fillId="0" borderId="85" xfId="0" applyFont="1" applyFill="1" applyBorder="1" applyAlignment="1">
      <alignment horizontal="center"/>
    </xf>
    <xf numFmtId="0" fontId="251" fillId="44" borderId="78" xfId="0" applyFont="1" applyFill="1" applyBorder="1" applyAlignment="1">
      <alignment horizontal="center"/>
    </xf>
    <xf numFmtId="0" fontId="21" fillId="46" borderId="43" xfId="0" applyFont="1" applyFill="1" applyBorder="1" applyAlignment="1">
      <alignment horizontal="center" wrapText="1"/>
    </xf>
    <xf numFmtId="0" fontId="21" fillId="46" borderId="60" xfId="0" applyFont="1" applyFill="1" applyBorder="1" applyAlignment="1">
      <alignment horizontal="center" wrapText="1"/>
    </xf>
    <xf numFmtId="0" fontId="0" fillId="0" borderId="72" xfId="0" applyBorder="1" applyAlignment="1">
      <alignment/>
    </xf>
    <xf numFmtId="0" fontId="78" fillId="44" borderId="79" xfId="0" applyFont="1" applyFill="1" applyBorder="1" applyAlignment="1">
      <alignment horizontal="center"/>
    </xf>
    <xf numFmtId="0" fontId="78" fillId="44" borderId="14" xfId="0" applyFont="1" applyFill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61" borderId="69" xfId="0" applyFont="1" applyFill="1" applyBorder="1" applyAlignment="1">
      <alignment horizontal="center"/>
    </xf>
    <xf numFmtId="0" fontId="21" fillId="61" borderId="67" xfId="0" applyFont="1" applyFill="1" applyBorder="1" applyAlignment="1">
      <alignment horizontal="center"/>
    </xf>
    <xf numFmtId="0" fontId="21" fillId="60" borderId="74" xfId="0" applyFont="1" applyFill="1" applyBorder="1" applyAlignment="1">
      <alignment horizontal="center" vertical="center"/>
    </xf>
    <xf numFmtId="0" fontId="21" fillId="60" borderId="61" xfId="0" applyFont="1" applyFill="1" applyBorder="1" applyAlignment="1">
      <alignment horizontal="center" vertical="center"/>
    </xf>
    <xf numFmtId="0" fontId="21" fillId="60" borderId="71" xfId="0" applyFont="1" applyFill="1" applyBorder="1" applyAlignment="1">
      <alignment horizontal="center" vertical="center"/>
    </xf>
    <xf numFmtId="0" fontId="223" fillId="44" borderId="43" xfId="0" applyFont="1" applyFill="1" applyBorder="1" applyAlignment="1">
      <alignment horizontal="center"/>
    </xf>
    <xf numFmtId="0" fontId="223" fillId="44" borderId="45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46" borderId="45" xfId="0" applyFont="1" applyFill="1" applyBorder="1" applyAlignment="1">
      <alignment horizontal="center"/>
    </xf>
    <xf numFmtId="0" fontId="21" fillId="35" borderId="71" xfId="0" applyFont="1" applyFill="1" applyBorder="1" applyAlignment="1">
      <alignment horizontal="center"/>
    </xf>
    <xf numFmtId="0" fontId="0" fillId="46" borderId="72" xfId="0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1" fillId="61" borderId="67" xfId="0" applyFont="1" applyFill="1" applyBorder="1" applyAlignment="1">
      <alignment horizontal="center"/>
    </xf>
    <xf numFmtId="0" fontId="21" fillId="62" borderId="78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21" fillId="46" borderId="73" xfId="0" applyFont="1" applyFill="1" applyBorder="1" applyAlignment="1">
      <alignment horizontal="center"/>
    </xf>
    <xf numFmtId="0" fontId="21" fillId="46" borderId="72" xfId="0" applyFont="1" applyFill="1" applyBorder="1" applyAlignment="1">
      <alignment horizontal="center"/>
    </xf>
    <xf numFmtId="0" fontId="223" fillId="46" borderId="73" xfId="0" applyFont="1" applyFill="1" applyBorder="1" applyAlignment="1">
      <alignment horizontal="center"/>
    </xf>
    <xf numFmtId="0" fontId="223" fillId="46" borderId="72" xfId="0" applyFont="1" applyFill="1" applyBorder="1" applyAlignment="1">
      <alignment horizontal="center"/>
    </xf>
    <xf numFmtId="0" fontId="75" fillId="0" borderId="69" xfId="0" applyFont="1" applyBorder="1" applyAlignment="1">
      <alignment horizontal="center"/>
    </xf>
    <xf numFmtId="0" fontId="75" fillId="0" borderId="67" xfId="0" applyFont="1" applyBorder="1" applyAlignment="1">
      <alignment horizontal="center"/>
    </xf>
    <xf numFmtId="0" fontId="84" fillId="46" borderId="69" xfId="0" applyFont="1" applyFill="1" applyBorder="1" applyAlignment="1">
      <alignment horizontal="center"/>
    </xf>
    <xf numFmtId="0" fontId="0" fillId="44" borderId="42" xfId="0" applyFill="1" applyBorder="1" applyAlignment="1">
      <alignment horizontal="center"/>
    </xf>
    <xf numFmtId="0" fontId="223" fillId="44" borderId="69" xfId="0" applyFont="1" applyFill="1" applyBorder="1" applyAlignment="1">
      <alignment horizontal="center"/>
    </xf>
    <xf numFmtId="0" fontId="223" fillId="44" borderId="67" xfId="0" applyFont="1" applyFill="1" applyBorder="1" applyAlignment="1">
      <alignment horizontal="center"/>
    </xf>
    <xf numFmtId="0" fontId="21" fillId="14" borderId="69" xfId="0" applyFont="1" applyFill="1" applyBorder="1" applyAlignment="1">
      <alignment horizontal="center"/>
    </xf>
    <xf numFmtId="0" fontId="21" fillId="14" borderId="67" xfId="0" applyFont="1" applyFill="1" applyBorder="1" applyAlignment="1">
      <alignment horizontal="center"/>
    </xf>
    <xf numFmtId="0" fontId="21" fillId="61" borderId="61" xfId="0" applyFont="1" applyFill="1" applyBorder="1" applyAlignment="1">
      <alignment horizontal="center"/>
    </xf>
    <xf numFmtId="0" fontId="223" fillId="44" borderId="42" xfId="0" applyFont="1" applyFill="1" applyBorder="1" applyAlignment="1">
      <alignment horizontal="center"/>
    </xf>
    <xf numFmtId="0" fontId="223" fillId="44" borderId="52" xfId="0" applyFont="1" applyFill="1" applyBorder="1" applyAlignment="1">
      <alignment horizontal="center"/>
    </xf>
    <xf numFmtId="0" fontId="21" fillId="61" borderId="83" xfId="0" applyFont="1" applyFill="1" applyBorder="1" applyAlignment="1">
      <alignment horizontal="center"/>
    </xf>
    <xf numFmtId="0" fontId="223" fillId="44" borderId="78" xfId="0" applyFont="1" applyFill="1" applyBorder="1" applyAlignment="1">
      <alignment horizontal="center"/>
    </xf>
    <xf numFmtId="0" fontId="21" fillId="56" borderId="38" xfId="0" applyFont="1" applyFill="1" applyBorder="1" applyAlignment="1">
      <alignment horizontal="center"/>
    </xf>
    <xf numFmtId="0" fontId="21" fillId="56" borderId="61" xfId="0" applyFont="1" applyFill="1" applyBorder="1" applyAlignment="1">
      <alignment/>
    </xf>
    <xf numFmtId="0" fontId="21" fillId="56" borderId="71" xfId="0" applyFont="1" applyFill="1" applyBorder="1" applyAlignment="1">
      <alignment/>
    </xf>
    <xf numFmtId="0" fontId="21" fillId="60" borderId="73" xfId="0" applyFont="1" applyFill="1" applyBorder="1" applyAlignment="1">
      <alignment horizontal="center"/>
    </xf>
    <xf numFmtId="0" fontId="21" fillId="60" borderId="60" xfId="0" applyFont="1" applyFill="1" applyBorder="1" applyAlignment="1">
      <alignment horizontal="center"/>
    </xf>
    <xf numFmtId="0" fontId="223" fillId="44" borderId="14" xfId="0" applyFont="1" applyFill="1" applyBorder="1" applyAlignment="1">
      <alignment horizontal="center"/>
    </xf>
    <xf numFmtId="0" fontId="254" fillId="44" borderId="14" xfId="0" applyFont="1" applyFill="1" applyBorder="1" applyAlignment="1">
      <alignment horizontal="center"/>
    </xf>
    <xf numFmtId="0" fontId="223" fillId="44" borderId="37" xfId="0" applyFont="1" applyFill="1" applyBorder="1" applyAlignment="1">
      <alignment horizontal="center"/>
    </xf>
    <xf numFmtId="0" fontId="53" fillId="44" borderId="74" xfId="0" applyFont="1" applyFill="1" applyBorder="1" applyAlignment="1">
      <alignment horizontal="center"/>
    </xf>
    <xf numFmtId="0" fontId="53" fillId="44" borderId="61" xfId="0" applyFont="1" applyFill="1" applyBorder="1" applyAlignment="1">
      <alignment horizontal="center"/>
    </xf>
    <xf numFmtId="0" fontId="53" fillId="44" borderId="71" xfId="0" applyFont="1" applyFill="1" applyBorder="1" applyAlignment="1">
      <alignment horizontal="center"/>
    </xf>
    <xf numFmtId="0" fontId="106" fillId="46" borderId="69" xfId="0" applyFont="1" applyFill="1" applyBorder="1" applyAlignment="1">
      <alignment horizontal="center"/>
    </xf>
    <xf numFmtId="0" fontId="106" fillId="46" borderId="67" xfId="0" applyFont="1" applyFill="1" applyBorder="1" applyAlignment="1">
      <alignment horizontal="center"/>
    </xf>
    <xf numFmtId="0" fontId="21" fillId="46" borderId="69" xfId="0" applyFont="1" applyFill="1" applyBorder="1" applyAlignment="1">
      <alignment horizontal="center" wrapText="1"/>
    </xf>
    <xf numFmtId="0" fontId="21" fillId="46" borderId="67" xfId="0" applyFont="1" applyFill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31" fillId="0" borderId="69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21" fillId="60" borderId="69" xfId="0" applyFont="1" applyFill="1" applyBorder="1" applyAlignment="1">
      <alignment horizontal="center"/>
    </xf>
    <xf numFmtId="0" fontId="21" fillId="60" borderId="83" xfId="0" applyFont="1" applyFill="1" applyBorder="1" applyAlignment="1">
      <alignment horizontal="center"/>
    </xf>
    <xf numFmtId="0" fontId="21" fillId="60" borderId="78" xfId="0" applyFont="1" applyFill="1" applyBorder="1" applyAlignment="1">
      <alignment horizontal="center"/>
    </xf>
    <xf numFmtId="0" fontId="106" fillId="44" borderId="19" xfId="0" applyFont="1" applyFill="1" applyBorder="1" applyAlignment="1">
      <alignment horizontal="center"/>
    </xf>
    <xf numFmtId="0" fontId="75" fillId="0" borderId="83" xfId="0" applyFont="1" applyBorder="1" applyAlignment="1">
      <alignment horizontal="center"/>
    </xf>
    <xf numFmtId="0" fontId="106" fillId="44" borderId="42" xfId="0" applyFont="1" applyFill="1" applyBorder="1" applyAlignment="1">
      <alignment horizontal="center"/>
    </xf>
    <xf numFmtId="0" fontId="106" fillId="44" borderId="83" xfId="0" applyFont="1" applyFill="1" applyBorder="1" applyAlignment="1">
      <alignment horizontal="center"/>
    </xf>
    <xf numFmtId="0" fontId="21" fillId="58" borderId="83" xfId="0" applyFont="1" applyFill="1" applyBorder="1" applyAlignment="1">
      <alignment horizontal="center"/>
    </xf>
    <xf numFmtId="0" fontId="21" fillId="58" borderId="52" xfId="0" applyFont="1" applyFill="1" applyBorder="1" applyAlignment="1">
      <alignment horizontal="center"/>
    </xf>
    <xf numFmtId="0" fontId="31" fillId="46" borderId="69" xfId="0" applyFont="1" applyFill="1" applyBorder="1" applyAlignment="1">
      <alignment horizontal="left"/>
    </xf>
    <xf numFmtId="0" fontId="31" fillId="46" borderId="83" xfId="0" applyFont="1" applyFill="1" applyBorder="1" applyAlignment="1">
      <alignment horizontal="left"/>
    </xf>
    <xf numFmtId="0" fontId="31" fillId="46" borderId="67" xfId="0" applyFont="1" applyFill="1" applyBorder="1" applyAlignment="1">
      <alignment horizontal="left"/>
    </xf>
    <xf numFmtId="0" fontId="10" fillId="48" borderId="21" xfId="0" applyFont="1" applyFill="1" applyBorder="1" applyAlignment="1">
      <alignment horizontal="center" vertical="center" wrapText="1"/>
    </xf>
    <xf numFmtId="0" fontId="10" fillId="48" borderId="22" xfId="0" applyFont="1" applyFill="1" applyBorder="1" applyAlignment="1">
      <alignment horizontal="center" vertical="center" wrapText="1"/>
    </xf>
    <xf numFmtId="0" fontId="74" fillId="45" borderId="21" xfId="0" applyFont="1" applyFill="1" applyBorder="1" applyAlignment="1">
      <alignment horizontal="center" vertical="center" wrapText="1"/>
    </xf>
    <xf numFmtId="0" fontId="74" fillId="45" borderId="22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74" fillId="48" borderId="63" xfId="0" applyFont="1" applyFill="1" applyBorder="1" applyAlignment="1">
      <alignment horizontal="center" vertical="center" wrapText="1"/>
    </xf>
    <xf numFmtId="0" fontId="74" fillId="48" borderId="28" xfId="0" applyFont="1" applyFill="1" applyBorder="1" applyAlignment="1">
      <alignment horizontal="center" vertical="center" wrapText="1"/>
    </xf>
    <xf numFmtId="0" fontId="241" fillId="0" borderId="63" xfId="0" applyFont="1" applyBorder="1" applyAlignment="1">
      <alignment horizontal="center" vertical="center" wrapText="1"/>
    </xf>
    <xf numFmtId="0" fontId="241" fillId="0" borderId="56" xfId="0" applyFont="1" applyBorder="1" applyAlignment="1">
      <alignment horizontal="center" vertical="center" wrapText="1"/>
    </xf>
    <xf numFmtId="0" fontId="241" fillId="0" borderId="48" xfId="0" applyFont="1" applyBorder="1" applyAlignment="1">
      <alignment horizontal="center" vertical="center" wrapText="1"/>
    </xf>
    <xf numFmtId="0" fontId="241" fillId="0" borderId="34" xfId="0" applyFont="1" applyBorder="1" applyAlignment="1">
      <alignment horizontal="center" vertical="center" wrapText="1"/>
    </xf>
    <xf numFmtId="0" fontId="241" fillId="0" borderId="28" xfId="0" applyFont="1" applyBorder="1" applyAlignment="1">
      <alignment horizontal="center" vertical="center" wrapText="1"/>
    </xf>
    <xf numFmtId="0" fontId="241" fillId="0" borderId="36" xfId="0" applyFont="1" applyBorder="1" applyAlignment="1">
      <alignment horizontal="center" vertical="center" wrapText="1"/>
    </xf>
    <xf numFmtId="0" fontId="245" fillId="0" borderId="21" xfId="0" applyFont="1" applyFill="1" applyBorder="1" applyAlignment="1">
      <alignment horizontal="center" vertical="center" wrapText="1"/>
    </xf>
    <xf numFmtId="0" fontId="245" fillId="0" borderId="40" xfId="0" applyFont="1" applyFill="1" applyBorder="1" applyAlignment="1">
      <alignment horizontal="center" vertical="center" wrapText="1"/>
    </xf>
    <xf numFmtId="0" fontId="245" fillId="0" borderId="2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48" borderId="21" xfId="0" applyFont="1" applyFill="1" applyBorder="1" applyAlignment="1">
      <alignment horizontal="center" vertical="center" wrapText="1"/>
    </xf>
    <xf numFmtId="0" fontId="74" fillId="48" borderId="22" xfId="0" applyFont="1" applyFill="1" applyBorder="1" applyAlignment="1">
      <alignment horizontal="center" vertical="center" wrapText="1"/>
    </xf>
    <xf numFmtId="0" fontId="74" fillId="59" borderId="21" xfId="0" applyFont="1" applyFill="1" applyBorder="1" applyAlignment="1">
      <alignment horizontal="center" vertical="center" wrapText="1"/>
    </xf>
    <xf numFmtId="0" fontId="74" fillId="59" borderId="40" xfId="0" applyFont="1" applyFill="1" applyBorder="1" applyAlignment="1">
      <alignment horizontal="center" vertical="center" wrapText="1"/>
    </xf>
    <xf numFmtId="0" fontId="74" fillId="59" borderId="22" xfId="0" applyFont="1" applyFill="1" applyBorder="1" applyAlignment="1">
      <alignment horizontal="center" vertical="center" wrapText="1"/>
    </xf>
    <xf numFmtId="0" fontId="75" fillId="59" borderId="40" xfId="0" applyFont="1" applyFill="1" applyBorder="1" applyAlignment="1">
      <alignment horizontal="center" vertical="center" wrapText="1"/>
    </xf>
    <xf numFmtId="0" fontId="245" fillId="0" borderId="21" xfId="0" applyFont="1" applyFill="1" applyBorder="1" applyAlignment="1">
      <alignment horizontal="center" vertical="center" wrapText="1"/>
    </xf>
    <xf numFmtId="0" fontId="255" fillId="0" borderId="22" xfId="0" applyFont="1" applyFill="1" applyBorder="1" applyAlignment="1">
      <alignment horizontal="center" vertical="center" wrapText="1"/>
    </xf>
    <xf numFmtId="0" fontId="245" fillId="0" borderId="56" xfId="0" applyFont="1" applyFill="1" applyBorder="1" applyAlignment="1">
      <alignment horizontal="center" vertical="center" wrapText="1"/>
    </xf>
    <xf numFmtId="0" fontId="255" fillId="0" borderId="36" xfId="0" applyFont="1" applyBorder="1" applyAlignment="1">
      <alignment horizontal="center" vertical="center" wrapText="1"/>
    </xf>
    <xf numFmtId="0" fontId="6" fillId="48" borderId="26" xfId="0" applyFont="1" applyFill="1" applyBorder="1" applyAlignment="1">
      <alignment horizontal="center" vertical="center" wrapText="1"/>
    </xf>
    <xf numFmtId="0" fontId="6" fillId="48" borderId="55" xfId="0" applyFont="1" applyFill="1" applyBorder="1" applyAlignment="1">
      <alignment horizontal="center" vertical="center" wrapText="1"/>
    </xf>
    <xf numFmtId="0" fontId="241" fillId="48" borderId="48" xfId="0" applyFont="1" applyFill="1" applyBorder="1" applyAlignment="1">
      <alignment horizontal="center" vertical="center" wrapText="1"/>
    </xf>
    <xf numFmtId="0" fontId="241" fillId="48" borderId="34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10" fillId="59" borderId="21" xfId="0" applyFont="1" applyFill="1" applyBorder="1" applyAlignment="1">
      <alignment horizontal="center" vertical="center" wrapText="1"/>
    </xf>
    <xf numFmtId="0" fontId="10" fillId="59" borderId="22" xfId="0" applyFont="1" applyFill="1" applyBorder="1" applyAlignment="1">
      <alignment horizontal="center" vertical="center" wrapText="1"/>
    </xf>
    <xf numFmtId="0" fontId="21" fillId="59" borderId="22" xfId="0" applyFont="1" applyFill="1" applyBorder="1" applyAlignment="1">
      <alignment horizontal="center" vertical="center" wrapText="1"/>
    </xf>
    <xf numFmtId="0" fontId="245" fillId="0" borderId="40" xfId="0" applyFont="1" applyFill="1" applyBorder="1" applyAlignment="1">
      <alignment horizontal="center" vertical="center" wrapText="1"/>
    </xf>
    <xf numFmtId="0" fontId="245" fillId="0" borderId="22" xfId="0" applyFont="1" applyFill="1" applyBorder="1" applyAlignment="1">
      <alignment horizontal="center" vertical="center" wrapText="1"/>
    </xf>
    <xf numFmtId="0" fontId="245" fillId="0" borderId="63" xfId="0" applyFont="1" applyFill="1" applyBorder="1" applyAlignment="1">
      <alignment horizontal="center" vertical="center" wrapText="1"/>
    </xf>
    <xf numFmtId="0" fontId="245" fillId="0" borderId="56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36" xfId="0" applyFont="1" applyFill="1" applyBorder="1" applyAlignment="1">
      <alignment horizontal="center" vertical="center" wrapText="1"/>
    </xf>
    <xf numFmtId="0" fontId="245" fillId="0" borderId="63" xfId="0" applyFont="1" applyBorder="1" applyAlignment="1">
      <alignment horizontal="center" vertical="center" wrapText="1"/>
    </xf>
    <xf numFmtId="0" fontId="245" fillId="0" borderId="56" xfId="0" applyFont="1" applyBorder="1" applyAlignment="1">
      <alignment horizontal="center" vertical="center" wrapText="1"/>
    </xf>
    <xf numFmtId="0" fontId="245" fillId="0" borderId="48" xfId="0" applyFont="1" applyBorder="1" applyAlignment="1">
      <alignment horizontal="center" vertical="center" wrapText="1"/>
    </xf>
    <xf numFmtId="0" fontId="245" fillId="0" borderId="34" xfId="0" applyFont="1" applyBorder="1" applyAlignment="1">
      <alignment horizontal="center" vertical="center" wrapText="1"/>
    </xf>
    <xf numFmtId="0" fontId="245" fillId="0" borderId="28" xfId="0" applyFont="1" applyBorder="1" applyAlignment="1">
      <alignment horizontal="center" vertical="center" wrapText="1"/>
    </xf>
    <xf numFmtId="0" fontId="245" fillId="0" borderId="3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74" fillId="45" borderId="40" xfId="0" applyFont="1" applyFill="1" applyBorder="1" applyAlignment="1">
      <alignment horizontal="center" vertical="center" wrapText="1"/>
    </xf>
    <xf numFmtId="0" fontId="255" fillId="0" borderId="36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31" fillId="59" borderId="40" xfId="0" applyFont="1" applyFill="1" applyBorder="1" applyAlignment="1">
      <alignment horizontal="center" vertical="center" wrapText="1"/>
    </xf>
    <xf numFmtId="0" fontId="31" fillId="59" borderId="22" xfId="0" applyFont="1" applyFill="1" applyBorder="1" applyAlignment="1">
      <alignment horizontal="center" vertical="center" wrapText="1"/>
    </xf>
    <xf numFmtId="0" fontId="31" fillId="48" borderId="22" xfId="0" applyFont="1" applyFill="1" applyBorder="1" applyAlignment="1">
      <alignment horizontal="center" vertical="center" wrapText="1"/>
    </xf>
    <xf numFmtId="0" fontId="74" fillId="48" borderId="4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28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256" fillId="0" borderId="21" xfId="0" applyFont="1" applyFill="1" applyBorder="1" applyAlignment="1">
      <alignment horizontal="center" vertical="center" wrapText="1"/>
    </xf>
    <xf numFmtId="0" fontId="257" fillId="0" borderId="22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258" fillId="59" borderId="21" xfId="0" applyFont="1" applyFill="1" applyBorder="1" applyAlignment="1">
      <alignment horizontal="center" vertical="center" wrapText="1"/>
    </xf>
    <xf numFmtId="0" fontId="258" fillId="59" borderId="22" xfId="0" applyFont="1" applyFill="1" applyBorder="1" applyAlignment="1">
      <alignment horizontal="center" vertical="center" wrapText="1"/>
    </xf>
    <xf numFmtId="0" fontId="219" fillId="48" borderId="21" xfId="0" applyFont="1" applyFill="1" applyBorder="1" applyAlignment="1">
      <alignment horizontal="center" vertical="center" wrapText="1"/>
    </xf>
    <xf numFmtId="0" fontId="219" fillId="48" borderId="40" xfId="0" applyFont="1" applyFill="1" applyBorder="1" applyAlignment="1">
      <alignment horizontal="center" vertical="center" wrapText="1"/>
    </xf>
    <xf numFmtId="0" fontId="259" fillId="59" borderId="21" xfId="0" applyFont="1" applyFill="1" applyBorder="1" applyAlignment="1">
      <alignment horizontal="center" vertical="center" wrapText="1"/>
    </xf>
    <xf numFmtId="0" fontId="259" fillId="59" borderId="40" xfId="0" applyFont="1" applyFill="1" applyBorder="1" applyAlignment="1">
      <alignment horizontal="center" vertical="center" wrapText="1"/>
    </xf>
    <xf numFmtId="0" fontId="259" fillId="59" borderId="22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8" xfId="0" applyBorder="1" applyAlignment="1">
      <alignment wrapText="1"/>
    </xf>
    <xf numFmtId="0" fontId="0" fillId="0" borderId="28" xfId="0" applyBorder="1" applyAlignment="1">
      <alignment wrapText="1"/>
    </xf>
    <xf numFmtId="0" fontId="10" fillId="45" borderId="21" xfId="0" applyFont="1" applyFill="1" applyBorder="1" applyAlignment="1">
      <alignment horizontal="center" vertical="center" wrapText="1"/>
    </xf>
    <xf numFmtId="0" fontId="10" fillId="45" borderId="22" xfId="0" applyFont="1" applyFill="1" applyBorder="1" applyAlignment="1">
      <alignment horizontal="center" vertical="center" wrapText="1"/>
    </xf>
    <xf numFmtId="0" fontId="4" fillId="48" borderId="63" xfId="0" applyFont="1" applyFill="1" applyBorder="1" applyAlignment="1">
      <alignment horizontal="center" vertical="center" wrapText="1"/>
    </xf>
    <xf numFmtId="0" fontId="4" fillId="48" borderId="56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9" fillId="48" borderId="55" xfId="0" applyFont="1" applyFill="1" applyBorder="1" applyAlignment="1">
      <alignment horizontal="center" vertical="center" wrapText="1"/>
    </xf>
    <xf numFmtId="0" fontId="260" fillId="0" borderId="63" xfId="0" applyFont="1" applyBorder="1" applyAlignment="1">
      <alignment horizontal="center" vertical="center" wrapText="1"/>
    </xf>
    <xf numFmtId="0" fontId="260" fillId="0" borderId="56" xfId="0" applyFont="1" applyBorder="1" applyAlignment="1">
      <alignment horizontal="center" vertical="center" wrapText="1"/>
    </xf>
    <xf numFmtId="0" fontId="260" fillId="0" borderId="28" xfId="0" applyFont="1" applyBorder="1" applyAlignment="1">
      <alignment horizontal="center" vertical="center" wrapText="1"/>
    </xf>
    <xf numFmtId="0" fontId="260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41" fillId="0" borderId="21" xfId="0" applyFont="1" applyBorder="1" applyAlignment="1">
      <alignment horizontal="center" vertical="center" wrapText="1"/>
    </xf>
    <xf numFmtId="0" fontId="241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46" borderId="26" xfId="0" applyFont="1" applyFill="1" applyBorder="1" applyAlignment="1">
      <alignment horizontal="center" vertical="center"/>
    </xf>
    <xf numFmtId="0" fontId="10" fillId="46" borderId="24" xfId="0" applyFont="1" applyFill="1" applyBorder="1" applyAlignment="1">
      <alignment horizontal="center" vertical="center"/>
    </xf>
    <xf numFmtId="0" fontId="10" fillId="46" borderId="55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0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5" fillId="0" borderId="6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85" fillId="3" borderId="63" xfId="0" applyFont="1" applyFill="1" applyBorder="1" applyAlignment="1">
      <alignment horizontal="center" vertical="center"/>
    </xf>
    <xf numFmtId="0" fontId="85" fillId="3" borderId="58" xfId="0" applyFont="1" applyFill="1" applyBorder="1" applyAlignment="1">
      <alignment horizontal="center" vertical="center"/>
    </xf>
    <xf numFmtId="0" fontId="85" fillId="3" borderId="56" xfId="0" applyFont="1" applyFill="1" applyBorder="1" applyAlignment="1">
      <alignment horizontal="center" vertical="center"/>
    </xf>
    <xf numFmtId="0" fontId="85" fillId="3" borderId="48" xfId="0" applyFont="1" applyFill="1" applyBorder="1" applyAlignment="1">
      <alignment horizontal="center" vertical="center"/>
    </xf>
    <xf numFmtId="0" fontId="85" fillId="3" borderId="0" xfId="0" applyFont="1" applyFill="1" applyBorder="1" applyAlignment="1">
      <alignment horizontal="center" vertical="center"/>
    </xf>
    <xf numFmtId="0" fontId="85" fillId="3" borderId="34" xfId="0" applyFont="1" applyFill="1" applyBorder="1" applyAlignment="1">
      <alignment horizontal="center" vertical="center"/>
    </xf>
    <xf numFmtId="0" fontId="85" fillId="3" borderId="28" xfId="0" applyFont="1" applyFill="1" applyBorder="1" applyAlignment="1">
      <alignment horizontal="center" vertical="center"/>
    </xf>
    <xf numFmtId="0" fontId="85" fillId="3" borderId="15" xfId="0" applyFont="1" applyFill="1" applyBorder="1" applyAlignment="1">
      <alignment horizontal="center" vertical="center"/>
    </xf>
    <xf numFmtId="0" fontId="85" fillId="3" borderId="36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60" fillId="0" borderId="48" xfId="0" applyFont="1" applyBorder="1" applyAlignment="1">
      <alignment horizontal="center" vertical="center" wrapText="1"/>
    </xf>
    <xf numFmtId="0" fontId="260" fillId="0" borderId="34" xfId="0" applyFont="1" applyBorder="1" applyAlignment="1">
      <alignment horizontal="center" vertical="center" wrapText="1"/>
    </xf>
    <xf numFmtId="0" fontId="261" fillId="0" borderId="63" xfId="0" applyFont="1" applyBorder="1" applyAlignment="1">
      <alignment horizontal="center" vertical="center" wrapText="1"/>
    </xf>
    <xf numFmtId="0" fontId="261" fillId="0" borderId="56" xfId="0" applyFont="1" applyBorder="1" applyAlignment="1">
      <alignment horizontal="center" vertical="center" wrapText="1"/>
    </xf>
    <xf numFmtId="0" fontId="261" fillId="0" borderId="28" xfId="0" applyFont="1" applyBorder="1" applyAlignment="1">
      <alignment horizontal="center" vertical="center" wrapText="1"/>
    </xf>
    <xf numFmtId="0" fontId="261" fillId="0" borderId="36" xfId="0" applyFont="1" applyBorder="1" applyAlignment="1">
      <alignment horizontal="center" vertical="center" wrapText="1"/>
    </xf>
    <xf numFmtId="0" fontId="241" fillId="0" borderId="40" xfId="0" applyFont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10" fillId="36" borderId="56" xfId="0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6" fillId="44" borderId="21" xfId="0" applyFont="1" applyFill="1" applyBorder="1" applyAlignment="1">
      <alignment horizontal="center" vertical="center" wrapText="1"/>
    </xf>
    <xf numFmtId="0" fontId="236" fillId="44" borderId="22" xfId="0" applyFont="1" applyFill="1" applyBorder="1" applyAlignment="1">
      <alignment horizontal="center" vertical="center" wrapText="1"/>
    </xf>
    <xf numFmtId="0" fontId="261" fillId="0" borderId="63" xfId="0" applyFont="1" applyFill="1" applyBorder="1" applyAlignment="1">
      <alignment horizontal="center" vertical="center" wrapText="1"/>
    </xf>
    <xf numFmtId="0" fontId="261" fillId="0" borderId="56" xfId="0" applyFont="1" applyFill="1" applyBorder="1" applyAlignment="1">
      <alignment horizontal="center" vertical="center" wrapText="1"/>
    </xf>
    <xf numFmtId="0" fontId="261" fillId="0" borderId="48" xfId="0" applyFont="1" applyFill="1" applyBorder="1" applyAlignment="1">
      <alignment horizontal="center" vertical="center" wrapText="1"/>
    </xf>
    <xf numFmtId="0" fontId="261" fillId="0" borderId="34" xfId="0" applyFont="1" applyFill="1" applyBorder="1" applyAlignment="1">
      <alignment horizontal="center" vertical="center" wrapText="1"/>
    </xf>
    <xf numFmtId="0" fontId="261" fillId="0" borderId="28" xfId="0" applyFont="1" applyFill="1" applyBorder="1" applyAlignment="1">
      <alignment horizontal="center" vertical="center" wrapText="1"/>
    </xf>
    <xf numFmtId="0" fontId="261" fillId="0" borderId="36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46" borderId="26" xfId="0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237" fillId="46" borderId="21" xfId="0" applyFont="1" applyFill="1" applyBorder="1" applyAlignment="1">
      <alignment horizontal="center" vertical="center" wrapText="1"/>
    </xf>
    <xf numFmtId="0" fontId="237" fillId="46" borderId="22" xfId="0" applyFont="1" applyFill="1" applyBorder="1" applyAlignment="1">
      <alignment horizontal="center" vertical="center" wrapText="1"/>
    </xf>
    <xf numFmtId="0" fontId="237" fillId="46" borderId="21" xfId="0" applyFont="1" applyFill="1" applyBorder="1" applyAlignment="1">
      <alignment horizontal="center" wrapText="1"/>
    </xf>
    <xf numFmtId="0" fontId="237" fillId="46" borderId="22" xfId="0" applyFont="1" applyFill="1" applyBorder="1" applyAlignment="1">
      <alignment horizontal="center" wrapText="1"/>
    </xf>
    <xf numFmtId="0" fontId="237" fillId="0" borderId="63" xfId="0" applyFont="1" applyBorder="1" applyAlignment="1">
      <alignment horizontal="center" vertical="center" wrapText="1"/>
    </xf>
    <xf numFmtId="0" fontId="262" fillId="0" borderId="56" xfId="0" applyFont="1" applyBorder="1" applyAlignment="1">
      <alignment horizontal="center" vertical="center" wrapText="1"/>
    </xf>
    <xf numFmtId="0" fontId="262" fillId="0" borderId="48" xfId="0" applyFont="1" applyBorder="1" applyAlignment="1">
      <alignment horizontal="center" vertical="center" wrapText="1"/>
    </xf>
    <xf numFmtId="0" fontId="262" fillId="0" borderId="34" xfId="0" applyFont="1" applyBorder="1" applyAlignment="1">
      <alignment horizontal="center" vertical="center" wrapText="1"/>
    </xf>
    <xf numFmtId="0" fontId="10" fillId="48" borderId="26" xfId="0" applyFont="1" applyFill="1" applyBorder="1" applyAlignment="1">
      <alignment horizontal="center" vertical="center" wrapText="1"/>
    </xf>
    <xf numFmtId="0" fontId="109" fillId="48" borderId="24" xfId="0" applyFont="1" applyFill="1" applyBorder="1" applyAlignment="1">
      <alignment horizontal="center" vertical="center" wrapText="1"/>
    </xf>
    <xf numFmtId="0" fontId="109" fillId="48" borderId="5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98" fillId="0" borderId="58" xfId="0" applyFont="1" applyBorder="1" applyAlignment="1">
      <alignment horizontal="center" vertical="center" wrapText="1"/>
    </xf>
    <xf numFmtId="0" fontId="98" fillId="0" borderId="56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36" fillId="0" borderId="63" xfId="0" applyFont="1" applyFill="1" applyBorder="1" applyAlignment="1">
      <alignment horizontal="center" vertical="center" wrapText="1"/>
    </xf>
    <xf numFmtId="0" fontId="236" fillId="0" borderId="56" xfId="0" applyFont="1" applyFill="1" applyBorder="1" applyAlignment="1">
      <alignment horizontal="center" vertical="center" wrapText="1"/>
    </xf>
    <xf numFmtId="0" fontId="236" fillId="0" borderId="28" xfId="0" applyFont="1" applyFill="1" applyBorder="1" applyAlignment="1">
      <alignment horizontal="center" vertical="center" wrapText="1"/>
    </xf>
    <xf numFmtId="0" fontId="236" fillId="0" borderId="36" xfId="0" applyFont="1" applyFill="1" applyBorder="1" applyAlignment="1">
      <alignment horizontal="center" vertical="center" wrapText="1"/>
    </xf>
    <xf numFmtId="0" fontId="263" fillId="0" borderId="21" xfId="0" applyFont="1" applyBorder="1" applyAlignment="1">
      <alignment horizontal="center" vertical="center" wrapText="1"/>
    </xf>
    <xf numFmtId="0" fontId="263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9" fillId="0" borderId="24" xfId="0" applyFont="1" applyBorder="1" applyAlignment="1">
      <alignment horizontal="center" vertical="center" wrapText="1"/>
    </xf>
    <xf numFmtId="0" fontId="109" fillId="0" borderId="55" xfId="0" applyFont="1" applyBorder="1" applyAlignment="1">
      <alignment horizontal="center" vertical="center" wrapText="1"/>
    </xf>
    <xf numFmtId="0" fontId="94" fillId="66" borderId="63" xfId="0" applyFont="1" applyFill="1" applyBorder="1" applyAlignment="1">
      <alignment horizontal="center" vertical="center"/>
    </xf>
    <xf numFmtId="0" fontId="94" fillId="66" borderId="56" xfId="0" applyFont="1" applyFill="1" applyBorder="1" applyAlignment="1">
      <alignment horizontal="center" vertical="center"/>
    </xf>
    <xf numFmtId="0" fontId="94" fillId="66" borderId="28" xfId="0" applyFont="1" applyFill="1" applyBorder="1" applyAlignment="1">
      <alignment horizontal="center" vertical="center"/>
    </xf>
    <xf numFmtId="0" fontId="94" fillId="66" borderId="36" xfId="0" applyFont="1" applyFill="1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91" fillId="0" borderId="0" xfId="0" applyFont="1" applyFill="1" applyBorder="1" applyAlignment="1">
      <alignment horizontal="center" vertical="center" wrapText="1"/>
    </xf>
    <xf numFmtId="0" fontId="47" fillId="3" borderId="63" xfId="0" applyFont="1" applyFill="1" applyBorder="1" applyAlignment="1">
      <alignment horizontal="center" vertical="center"/>
    </xf>
    <xf numFmtId="0" fontId="47" fillId="3" borderId="58" xfId="0" applyFont="1" applyFill="1" applyBorder="1" applyAlignment="1">
      <alignment horizontal="center" vertical="center"/>
    </xf>
    <xf numFmtId="0" fontId="47" fillId="3" borderId="48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28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74" fillId="36" borderId="56" xfId="0" applyFont="1" applyFill="1" applyBorder="1" applyAlignment="1">
      <alignment horizontal="center" vertical="center" wrapText="1"/>
    </xf>
    <xf numFmtId="0" fontId="74" fillId="36" borderId="34" xfId="0" applyFont="1" applyFill="1" applyBorder="1" applyAlignment="1">
      <alignment horizontal="center" vertical="center" wrapText="1"/>
    </xf>
    <xf numFmtId="0" fontId="47" fillId="66" borderId="63" xfId="0" applyFont="1" applyFill="1" applyBorder="1" applyAlignment="1">
      <alignment horizontal="center" vertical="center" wrapText="1"/>
    </xf>
    <xf numFmtId="0" fontId="47" fillId="66" borderId="56" xfId="0" applyFont="1" applyFill="1" applyBorder="1" applyAlignment="1">
      <alignment horizontal="center" vertical="center" wrapText="1"/>
    </xf>
    <xf numFmtId="0" fontId="47" fillId="66" borderId="48" xfId="0" applyFont="1" applyFill="1" applyBorder="1" applyAlignment="1">
      <alignment horizontal="center" vertical="center" wrapText="1"/>
    </xf>
    <xf numFmtId="0" fontId="47" fillId="66" borderId="34" xfId="0" applyFont="1" applyFill="1" applyBorder="1" applyAlignment="1">
      <alignment horizontal="center" vertical="center" wrapText="1"/>
    </xf>
    <xf numFmtId="0" fontId="47" fillId="66" borderId="28" xfId="0" applyFont="1" applyFill="1" applyBorder="1" applyAlignment="1">
      <alignment horizontal="center" vertical="center" wrapText="1"/>
    </xf>
    <xf numFmtId="0" fontId="47" fillId="66" borderId="36" xfId="0" applyFont="1" applyFill="1" applyBorder="1" applyAlignment="1">
      <alignment horizontal="center" vertical="center" wrapText="1"/>
    </xf>
    <xf numFmtId="0" fontId="236" fillId="48" borderId="21" xfId="0" applyFont="1" applyFill="1" applyBorder="1" applyAlignment="1">
      <alignment horizontal="center" vertical="center"/>
    </xf>
    <xf numFmtId="0" fontId="236" fillId="48" borderId="40" xfId="0" applyFont="1" applyFill="1" applyBorder="1" applyAlignment="1">
      <alignment horizontal="center" vertical="center"/>
    </xf>
    <xf numFmtId="0" fontId="263" fillId="0" borderId="40" xfId="0" applyFont="1" applyBorder="1" applyAlignment="1">
      <alignment horizontal="center" vertical="center" wrapText="1"/>
    </xf>
    <xf numFmtId="0" fontId="47" fillId="66" borderId="21" xfId="0" applyFont="1" applyFill="1" applyBorder="1" applyAlignment="1">
      <alignment horizontal="center" vertical="center" wrapText="1"/>
    </xf>
    <xf numFmtId="0" fontId="47" fillId="66" borderId="40" xfId="0" applyFont="1" applyFill="1" applyBorder="1" applyAlignment="1">
      <alignment horizontal="center" vertical="center" wrapText="1"/>
    </xf>
    <xf numFmtId="0" fontId="47" fillId="66" borderId="22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237" fillId="0" borderId="63" xfId="0" applyFont="1" applyFill="1" applyBorder="1" applyAlignment="1">
      <alignment horizontal="center" vertical="center" wrapText="1"/>
    </xf>
    <xf numFmtId="0" fontId="237" fillId="0" borderId="56" xfId="0" applyFont="1" applyFill="1" applyBorder="1" applyAlignment="1">
      <alignment horizontal="center" vertical="center" wrapText="1"/>
    </xf>
    <xf numFmtId="0" fontId="237" fillId="0" borderId="48" xfId="0" applyFont="1" applyFill="1" applyBorder="1" applyAlignment="1">
      <alignment horizontal="center" vertical="center" wrapText="1"/>
    </xf>
    <xf numFmtId="0" fontId="237" fillId="0" borderId="34" xfId="0" applyFont="1" applyFill="1" applyBorder="1" applyAlignment="1">
      <alignment horizontal="center" vertical="center" wrapText="1"/>
    </xf>
    <xf numFmtId="0" fontId="237" fillId="0" borderId="28" xfId="0" applyFont="1" applyFill="1" applyBorder="1" applyAlignment="1">
      <alignment horizontal="center" vertical="center" wrapText="1"/>
    </xf>
    <xf numFmtId="0" fontId="237" fillId="0" borderId="36" xfId="0" applyFont="1" applyFill="1" applyBorder="1" applyAlignment="1">
      <alignment horizontal="center" vertical="center" wrapText="1"/>
    </xf>
    <xf numFmtId="0" fontId="237" fillId="0" borderId="56" xfId="0" applyFont="1" applyBorder="1" applyAlignment="1">
      <alignment horizontal="center" vertical="center" wrapText="1"/>
    </xf>
    <xf numFmtId="0" fontId="237" fillId="0" borderId="48" xfId="0" applyFont="1" applyBorder="1" applyAlignment="1">
      <alignment horizontal="center" vertical="center" wrapText="1"/>
    </xf>
    <xf numFmtId="0" fontId="237" fillId="0" borderId="34" xfId="0" applyFont="1" applyBorder="1" applyAlignment="1">
      <alignment horizontal="center" vertical="center" wrapText="1"/>
    </xf>
    <xf numFmtId="0" fontId="237" fillId="0" borderId="28" xfId="0" applyFont="1" applyBorder="1" applyAlignment="1">
      <alignment horizontal="center" vertical="center" wrapText="1"/>
    </xf>
    <xf numFmtId="0" fontId="237" fillId="0" borderId="36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 wrapText="1"/>
    </xf>
    <xf numFmtId="0" fontId="9" fillId="48" borderId="63" xfId="0" applyFont="1" applyFill="1" applyBorder="1" applyAlignment="1">
      <alignment horizontal="center" vertical="center" wrapText="1"/>
    </xf>
    <xf numFmtId="0" fontId="9" fillId="48" borderId="56" xfId="0" applyFont="1" applyFill="1" applyBorder="1" applyAlignment="1">
      <alignment horizontal="center" vertical="center" wrapText="1"/>
    </xf>
    <xf numFmtId="0" fontId="9" fillId="48" borderId="28" xfId="0" applyFont="1" applyFill="1" applyBorder="1" applyAlignment="1">
      <alignment horizontal="center" vertical="center" wrapText="1"/>
    </xf>
    <xf numFmtId="0" fontId="9" fillId="48" borderId="36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236" fillId="48" borderId="21" xfId="0" applyFont="1" applyFill="1" applyBorder="1" applyAlignment="1">
      <alignment horizontal="center" vertical="center" wrapText="1"/>
    </xf>
    <xf numFmtId="0" fontId="236" fillId="48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5" fillId="46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94" fillId="3" borderId="63" xfId="0" applyFont="1" applyFill="1" applyBorder="1" applyAlignment="1">
      <alignment horizontal="center" vertical="center" wrapText="1"/>
    </xf>
    <xf numFmtId="0" fontId="94" fillId="3" borderId="58" xfId="0" applyFont="1" applyFill="1" applyBorder="1" applyAlignment="1">
      <alignment horizontal="center" vertical="center" wrapText="1"/>
    </xf>
    <xf numFmtId="0" fontId="94" fillId="3" borderId="56" xfId="0" applyFont="1" applyFill="1" applyBorder="1" applyAlignment="1">
      <alignment horizontal="center" vertical="center" wrapText="1"/>
    </xf>
    <xf numFmtId="0" fontId="94" fillId="3" borderId="48" xfId="0" applyFont="1" applyFill="1" applyBorder="1" applyAlignment="1">
      <alignment horizontal="center" vertical="center" wrapText="1"/>
    </xf>
    <xf numFmtId="0" fontId="94" fillId="3" borderId="0" xfId="0" applyFont="1" applyFill="1" applyBorder="1" applyAlignment="1">
      <alignment horizontal="center" vertical="center" wrapText="1"/>
    </xf>
    <xf numFmtId="0" fontId="94" fillId="3" borderId="34" xfId="0" applyFont="1" applyFill="1" applyBorder="1" applyAlignment="1">
      <alignment horizontal="center" vertical="center" wrapText="1"/>
    </xf>
    <xf numFmtId="0" fontId="94" fillId="3" borderId="28" xfId="0" applyFont="1" applyFill="1" applyBorder="1" applyAlignment="1">
      <alignment horizontal="center" vertical="center" wrapText="1"/>
    </xf>
    <xf numFmtId="0" fontId="94" fillId="3" borderId="15" xfId="0" applyFont="1" applyFill="1" applyBorder="1" applyAlignment="1">
      <alignment horizontal="center" vertical="center" wrapText="1"/>
    </xf>
    <xf numFmtId="0" fontId="94" fillId="3" borderId="3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103" fillId="67" borderId="63" xfId="0" applyFont="1" applyFill="1" applyBorder="1" applyAlignment="1">
      <alignment horizontal="center" vertical="center" wrapText="1"/>
    </xf>
    <xf numFmtId="0" fontId="103" fillId="67" borderId="28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40" xfId="0" applyFont="1" applyFill="1" applyBorder="1" applyAlignment="1">
      <alignment horizontal="center" vertical="center" wrapText="1"/>
    </xf>
    <xf numFmtId="0" fontId="116" fillId="0" borderId="22" xfId="0" applyFont="1" applyFill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4" fillId="51" borderId="24" xfId="0" applyFont="1" applyFill="1" applyBorder="1" applyAlignment="1">
      <alignment horizontal="center" wrapText="1"/>
    </xf>
    <xf numFmtId="0" fontId="104" fillId="51" borderId="55" xfId="0" applyFont="1" applyFill="1" applyBorder="1" applyAlignment="1">
      <alignment horizontal="center" wrapText="1"/>
    </xf>
    <xf numFmtId="0" fontId="38" fillId="49" borderId="21" xfId="0" applyFont="1" applyFill="1" applyBorder="1" applyAlignment="1">
      <alignment horizontal="center" wrapText="1"/>
    </xf>
    <xf numFmtId="0" fontId="38" fillId="49" borderId="22" xfId="0" applyFont="1" applyFill="1" applyBorder="1" applyAlignment="1">
      <alignment horizontal="center" wrapText="1"/>
    </xf>
    <xf numFmtId="0" fontId="10" fillId="48" borderId="4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50" borderId="4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17" fillId="0" borderId="40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0" fillId="36" borderId="48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74" fillId="6" borderId="21" xfId="0" applyFont="1" applyFill="1" applyBorder="1" applyAlignment="1">
      <alignment horizontal="center" vertical="center" wrapText="1"/>
    </xf>
    <xf numFmtId="0" fontId="74" fillId="6" borderId="40" xfId="0" applyFont="1" applyFill="1" applyBorder="1" applyAlignment="1">
      <alignment horizontal="center" vertical="center" wrapText="1"/>
    </xf>
    <xf numFmtId="0" fontId="74" fillId="6" borderId="22" xfId="0" applyFont="1" applyFill="1" applyBorder="1" applyAlignment="1">
      <alignment horizontal="center" vertical="center" wrapText="1"/>
    </xf>
    <xf numFmtId="0" fontId="264" fillId="0" borderId="63" xfId="0" applyFont="1" applyBorder="1" applyAlignment="1">
      <alignment horizontal="center" vertical="center"/>
    </xf>
    <xf numFmtId="0" fontId="264" fillId="0" borderId="58" xfId="0" applyFont="1" applyBorder="1" applyAlignment="1">
      <alignment horizontal="center" vertical="center"/>
    </xf>
    <xf numFmtId="0" fontId="264" fillId="0" borderId="56" xfId="0" applyFont="1" applyBorder="1" applyAlignment="1">
      <alignment horizontal="center" vertical="center"/>
    </xf>
    <xf numFmtId="0" fontId="264" fillId="0" borderId="28" xfId="0" applyFont="1" applyBorder="1" applyAlignment="1">
      <alignment horizontal="center" vertical="center"/>
    </xf>
    <xf numFmtId="0" fontId="264" fillId="0" borderId="15" xfId="0" applyFont="1" applyBorder="1" applyAlignment="1">
      <alignment horizontal="center" vertical="center"/>
    </xf>
    <xf numFmtId="0" fontId="264" fillId="0" borderId="3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6" borderId="40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65" fillId="0" borderId="26" xfId="0" applyFont="1" applyBorder="1" applyAlignment="1">
      <alignment horizontal="center" vertical="center"/>
    </xf>
    <xf numFmtId="0" fontId="265" fillId="0" borderId="24" xfId="0" applyFont="1" applyBorder="1" applyAlignment="1">
      <alignment horizontal="center" vertical="center"/>
    </xf>
    <xf numFmtId="0" fontId="265" fillId="0" borderId="55" xfId="0" applyFont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0" fontId="6" fillId="46" borderId="22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74" fillId="36" borderId="40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5" fillId="48" borderId="40" xfId="0" applyFont="1" applyFill="1" applyBorder="1" applyAlignment="1">
      <alignment horizontal="center" vertical="center" wrapText="1"/>
    </xf>
    <xf numFmtId="0" fontId="5" fillId="48" borderId="44" xfId="0" applyFont="1" applyFill="1" applyBorder="1" applyAlignment="1">
      <alignment horizontal="center" vertical="center" wrapText="1"/>
    </xf>
    <xf numFmtId="0" fontId="89" fillId="0" borderId="63" xfId="0" applyFont="1" applyBorder="1" applyAlignment="1">
      <alignment horizontal="center" vertical="center" wrapText="1"/>
    </xf>
    <xf numFmtId="0" fontId="89" fillId="0" borderId="58" xfId="0" applyFont="1" applyBorder="1" applyAlignment="1">
      <alignment horizontal="center" vertical="center" wrapText="1"/>
    </xf>
    <xf numFmtId="0" fontId="89" fillId="0" borderId="56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46" borderId="21" xfId="0" applyFont="1" applyFill="1" applyBorder="1" applyAlignment="1">
      <alignment horizontal="center" vertical="center" wrapText="1"/>
    </xf>
    <xf numFmtId="0" fontId="30" fillId="46" borderId="40" xfId="0" applyFont="1" applyFill="1" applyBorder="1" applyAlignment="1">
      <alignment horizontal="center" vertical="center" wrapText="1"/>
    </xf>
    <xf numFmtId="0" fontId="30" fillId="46" borderId="22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09" fillId="0" borderId="21" xfId="0" applyFont="1" applyBorder="1" applyAlignment="1">
      <alignment horizontal="center" vertical="center" wrapText="1"/>
    </xf>
    <xf numFmtId="0" fontId="209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10" fillId="46" borderId="21" xfId="0" applyFont="1" applyFill="1" applyBorder="1" applyAlignment="1">
      <alignment vertical="center" wrapText="1"/>
    </xf>
    <xf numFmtId="0" fontId="13" fillId="40" borderId="39" xfId="0" applyFont="1" applyFill="1" applyBorder="1" applyAlignment="1">
      <alignment horizontal="center"/>
    </xf>
    <xf numFmtId="0" fontId="3" fillId="0" borderId="65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12" fillId="34" borderId="79" xfId="0" applyFont="1" applyFill="1" applyBorder="1" applyAlignment="1">
      <alignment wrapText="1"/>
    </xf>
    <xf numFmtId="0" fontId="10" fillId="48" borderId="29" xfId="0" applyFont="1" applyFill="1" applyBorder="1" applyAlignment="1">
      <alignment vertical="center" wrapText="1"/>
    </xf>
    <xf numFmtId="0" fontId="10" fillId="34" borderId="79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48" borderId="2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48" borderId="63" xfId="0" applyFont="1" applyFill="1" applyBorder="1" applyAlignment="1">
      <alignment vertical="center" wrapText="1"/>
    </xf>
    <xf numFmtId="0" fontId="13" fillId="48" borderId="21" xfId="0" applyFont="1" applyFill="1" applyBorder="1" applyAlignment="1">
      <alignment horizontal="center" vertical="center" wrapText="1"/>
    </xf>
    <xf numFmtId="0" fontId="13" fillId="48" borderId="40" xfId="0" applyFont="1" applyFill="1" applyBorder="1" applyAlignment="1">
      <alignment horizontal="center" vertical="center" wrapText="1"/>
    </xf>
    <xf numFmtId="0" fontId="13" fillId="48" borderId="22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0" fillId="48" borderId="42" xfId="0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67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628775" y="0"/>
          <a:ext cx="5181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296025" y="0"/>
          <a:ext cx="3209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628775" y="0"/>
          <a:ext cx="4667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5972175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6905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6905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5"/>
  <sheetViews>
    <sheetView zoomScale="110" zoomScaleNormal="110" zoomScalePageLayoutView="0" workbookViewId="0" topLeftCell="A322">
      <selection activeCell="R336" sqref="R336"/>
    </sheetView>
  </sheetViews>
  <sheetFormatPr defaultColWidth="9.140625" defaultRowHeight="12.75"/>
  <cols>
    <col min="1" max="1" width="14.57421875" style="1" customWidth="1"/>
    <col min="2" max="2" width="4.8515625" style="48" customWidth="1"/>
    <col min="3" max="3" width="5.00390625" style="42" customWidth="1"/>
    <col min="4" max="4" width="5.7109375" style="42" customWidth="1"/>
    <col min="5" max="5" width="59.421875" style="31" customWidth="1"/>
    <col min="6" max="6" width="4.8515625" style="837" customWidth="1"/>
    <col min="7" max="7" width="7.7109375" style="115" customWidth="1"/>
    <col min="8" max="8" width="5.57421875" style="42" customWidth="1"/>
    <col min="9" max="9" width="34.8515625" style="31" customWidth="1"/>
    <col min="10" max="10" width="14.57421875" style="31" customWidth="1"/>
    <col min="11" max="11" width="8.00390625" style="31" customWidth="1"/>
    <col min="12" max="12" width="7.421875" style="1" customWidth="1"/>
    <col min="13" max="13" width="8.421875" style="1" customWidth="1"/>
    <col min="14" max="14" width="7.8515625" style="3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25.5">
      <c r="E1" s="735" t="s">
        <v>502</v>
      </c>
    </row>
    <row r="2" ht="12.75">
      <c r="P2" s="31" t="s">
        <v>145</v>
      </c>
    </row>
    <row r="3" spans="1:11" ht="12.75">
      <c r="A3" s="1" t="s">
        <v>0</v>
      </c>
      <c r="B3" s="48" t="s">
        <v>1</v>
      </c>
      <c r="C3" s="42" t="s">
        <v>2</v>
      </c>
      <c r="D3" s="42" t="s">
        <v>3</v>
      </c>
      <c r="E3" s="31" t="s">
        <v>4</v>
      </c>
      <c r="F3" s="837" t="s">
        <v>5</v>
      </c>
      <c r="G3" s="115" t="s">
        <v>6</v>
      </c>
      <c r="H3" s="42" t="s">
        <v>7</v>
      </c>
      <c r="I3" s="31" t="s">
        <v>8</v>
      </c>
      <c r="J3" s="31" t="s">
        <v>9</v>
      </c>
      <c r="K3" s="31" t="s">
        <v>10</v>
      </c>
    </row>
    <row r="4" spans="2:8" ht="12.75" customHeight="1">
      <c r="B4" s="42"/>
      <c r="H4" s="31"/>
    </row>
    <row r="5" spans="2:16" ht="12.75" customHeight="1">
      <c r="B5" s="42">
        <v>1</v>
      </c>
      <c r="C5" s="42">
        <v>10</v>
      </c>
      <c r="D5" s="42">
        <v>12</v>
      </c>
      <c r="E5" s="54" t="s">
        <v>503</v>
      </c>
      <c r="F5" s="837">
        <v>1</v>
      </c>
      <c r="G5" s="116">
        <v>1</v>
      </c>
      <c r="H5" s="31">
        <v>32</v>
      </c>
      <c r="I5" s="31" t="s">
        <v>814</v>
      </c>
      <c r="J5" s="31" t="s">
        <v>666</v>
      </c>
      <c r="K5" s="31" t="s">
        <v>13</v>
      </c>
      <c r="L5" s="715" t="str">
        <f aca="true" t="shared" si="0" ref="L5:L13">E5&amp;I5&amp;J5</f>
        <v> Matematika, seminaras          [[doc. A. Kregždė]]              K D A</v>
      </c>
      <c r="M5" s="745"/>
      <c r="N5" s="54">
        <f aca="true" t="shared" si="1" ref="N5:N13">B5*100+C5</f>
        <v>110</v>
      </c>
      <c r="O5" s="504"/>
      <c r="P5" s="473"/>
    </row>
    <row r="6" spans="1:16" ht="12.75" customHeight="1">
      <c r="A6" s="5" t="s">
        <v>103</v>
      </c>
      <c r="B6" s="42">
        <v>1</v>
      </c>
      <c r="C6" s="42">
        <v>12</v>
      </c>
      <c r="D6" s="42">
        <v>16</v>
      </c>
      <c r="E6" s="54" t="s">
        <v>15</v>
      </c>
      <c r="F6" s="837">
        <v>1</v>
      </c>
      <c r="G6" s="116">
        <v>1</v>
      </c>
      <c r="H6" s="31">
        <v>64</v>
      </c>
      <c r="I6" s="31" t="s">
        <v>893</v>
      </c>
      <c r="J6" s="31" t="s">
        <v>259</v>
      </c>
      <c r="K6" s="31" t="s">
        <v>304</v>
      </c>
      <c r="L6" s="715" t="str">
        <f t="shared" si="0"/>
        <v>Bendroji chemija, lab. darbai  [[lekt. R. Voronovič, lekt. J. Kiuberis]]       NChL</v>
      </c>
      <c r="M6" s="745"/>
      <c r="N6" s="54">
        <f t="shared" si="1"/>
        <v>112</v>
      </c>
      <c r="O6" s="720"/>
      <c r="P6" s="473"/>
    </row>
    <row r="7" spans="2:16" ht="12.75" customHeight="1">
      <c r="B7" s="42">
        <v>1</v>
      </c>
      <c r="C7" s="42">
        <v>16</v>
      </c>
      <c r="E7" s="54" t="s">
        <v>11</v>
      </c>
      <c r="F7" s="837">
        <v>1</v>
      </c>
      <c r="G7" s="116">
        <v>1</v>
      </c>
      <c r="H7" s="31"/>
      <c r="L7" s="715" t="str">
        <f t="shared" si="0"/>
        <v>E</v>
      </c>
      <c r="M7" s="745"/>
      <c r="N7" s="54">
        <f t="shared" si="1"/>
        <v>116</v>
      </c>
      <c r="O7" s="504"/>
      <c r="P7" s="473"/>
    </row>
    <row r="8" spans="1:16" ht="13.5" customHeight="1">
      <c r="A8" s="27"/>
      <c r="B8" s="42">
        <v>2</v>
      </c>
      <c r="C8" s="42">
        <v>10</v>
      </c>
      <c r="D8" s="42">
        <v>12</v>
      </c>
      <c r="E8" s="54" t="s">
        <v>510</v>
      </c>
      <c r="F8" s="837">
        <v>1</v>
      </c>
      <c r="G8" s="116">
        <v>1</v>
      </c>
      <c r="H8" s="31">
        <v>32</v>
      </c>
      <c r="I8" s="31" t="s">
        <v>593</v>
      </c>
      <c r="J8" s="31" t="s">
        <v>144</v>
      </c>
      <c r="K8" s="31" t="s">
        <v>304</v>
      </c>
      <c r="L8" s="715" t="str">
        <f t="shared" si="0"/>
        <v>Bendroji chemija, seminaras                           [[prof. R. Raudonis]]  ASA</v>
      </c>
      <c r="M8" s="745"/>
      <c r="N8" s="54">
        <f t="shared" si="1"/>
        <v>210</v>
      </c>
      <c r="O8" s="504"/>
      <c r="P8" s="473"/>
    </row>
    <row r="9" spans="1:16" ht="13.5" customHeight="1">
      <c r="A9" s="27"/>
      <c r="B9" s="42">
        <v>2</v>
      </c>
      <c r="C9" s="42">
        <v>12</v>
      </c>
      <c r="D9" s="42">
        <v>13</v>
      </c>
      <c r="E9" s="54" t="s">
        <v>11</v>
      </c>
      <c r="G9" s="116"/>
      <c r="H9" s="31"/>
      <c r="L9" s="715" t="str">
        <f>E9&amp;I9&amp;J9</f>
        <v>E</v>
      </c>
      <c r="M9" s="745"/>
      <c r="N9" s="54">
        <f>B9*100+C9</f>
        <v>212</v>
      </c>
      <c r="O9" s="504"/>
      <c r="P9" s="473"/>
    </row>
    <row r="10" spans="2:16" ht="12.75" customHeight="1">
      <c r="B10" s="42">
        <v>2</v>
      </c>
      <c r="C10" s="42">
        <v>13</v>
      </c>
      <c r="D10" s="42">
        <v>15</v>
      </c>
      <c r="E10" s="1345" t="s">
        <v>505</v>
      </c>
      <c r="F10" s="837">
        <v>1</v>
      </c>
      <c r="G10" s="116">
        <v>1</v>
      </c>
      <c r="H10" s="31">
        <v>32</v>
      </c>
      <c r="I10" s="31" t="s">
        <v>698</v>
      </c>
      <c r="J10" s="31" t="s">
        <v>143</v>
      </c>
      <c r="K10" s="31" t="s">
        <v>13</v>
      </c>
      <c r="L10" s="715" t="str">
        <f>E10&amp;I10&amp;J10</f>
        <v>Matematika, seminaras  [[doc. A. Kregždė]]     TGA</v>
      </c>
      <c r="M10" s="745"/>
      <c r="N10" s="54">
        <f>B10*100+C10</f>
        <v>213</v>
      </c>
      <c r="O10" s="504"/>
      <c r="P10" s="473"/>
    </row>
    <row r="11" spans="2:16" ht="12.75" customHeight="1">
      <c r="B11" s="42">
        <v>2</v>
      </c>
      <c r="C11" s="42">
        <v>15</v>
      </c>
      <c r="E11" s="1345" t="s">
        <v>11</v>
      </c>
      <c r="G11" s="116"/>
      <c r="H11" s="31"/>
      <c r="L11" s="715"/>
      <c r="M11" s="745"/>
      <c r="N11" s="54">
        <f>B11*100+C11</f>
        <v>215</v>
      </c>
      <c r="O11" s="504"/>
      <c r="P11" s="473"/>
    </row>
    <row r="12" spans="1:16" ht="19.5" customHeight="1">
      <c r="A12" s="27"/>
      <c r="B12" s="918">
        <v>3</v>
      </c>
      <c r="C12" s="918">
        <v>14</v>
      </c>
      <c r="D12" s="918">
        <v>18</v>
      </c>
      <c r="E12" s="833" t="s">
        <v>797</v>
      </c>
      <c r="F12" s="837">
        <v>1</v>
      </c>
      <c r="G12" s="116">
        <v>1</v>
      </c>
      <c r="H12" s="31">
        <v>32</v>
      </c>
      <c r="I12" s="31" t="s">
        <v>154</v>
      </c>
      <c r="J12" s="31" t="s">
        <v>96</v>
      </c>
      <c r="K12" s="31" t="s">
        <v>25</v>
      </c>
      <c r="L12" s="715" t="str">
        <f t="shared" si="0"/>
        <v>Programavimo ir duomenų analizės įvadas, seminaras   1/2 gr. 1/2 sav.        [[doc.D.Plaušinaitis]]   MIF 1kl.</v>
      </c>
      <c r="M12" s="745"/>
      <c r="N12" s="54">
        <f t="shared" si="1"/>
        <v>314</v>
      </c>
      <c r="O12" s="504"/>
      <c r="P12" s="473"/>
    </row>
    <row r="13" spans="2:16" ht="12.75" customHeight="1">
      <c r="B13" s="42">
        <v>3</v>
      </c>
      <c r="C13" s="42">
        <v>18</v>
      </c>
      <c r="D13" s="59"/>
      <c r="E13" s="54" t="s">
        <v>11</v>
      </c>
      <c r="F13" s="837">
        <v>1</v>
      </c>
      <c r="G13" s="116">
        <v>1</v>
      </c>
      <c r="H13" s="31"/>
      <c r="L13" s="715" t="str">
        <f t="shared" si="0"/>
        <v>E</v>
      </c>
      <c r="M13" s="745"/>
      <c r="N13" s="54">
        <f t="shared" si="1"/>
        <v>318</v>
      </c>
      <c r="O13" s="504"/>
      <c r="P13" s="473"/>
    </row>
    <row r="14" spans="2:16" ht="12.75" customHeight="1">
      <c r="B14" s="42">
        <v>4</v>
      </c>
      <c r="C14" s="42">
        <v>12</v>
      </c>
      <c r="D14" s="42">
        <v>14</v>
      </c>
      <c r="E14" s="1345" t="s">
        <v>677</v>
      </c>
      <c r="F14" s="837">
        <v>1</v>
      </c>
      <c r="G14" s="116">
        <v>1</v>
      </c>
      <c r="H14" s="31">
        <v>32</v>
      </c>
      <c r="I14" s="31" t="s">
        <v>593</v>
      </c>
      <c r="J14" s="31" t="s">
        <v>144</v>
      </c>
      <c r="K14" s="31" t="s">
        <v>304</v>
      </c>
      <c r="L14" s="715" t="str">
        <f>E14&amp;I14&amp;J14</f>
        <v>[2] Bendroji chemija, seminaras  1/2 sav.     [[prof. R. Raudonis]]  ASA</v>
      </c>
      <c r="M14" s="745"/>
      <c r="N14" s="54">
        <f aca="true" t="shared" si="2" ref="N14:N25">B14*100+C14</f>
        <v>412</v>
      </c>
      <c r="O14" s="504"/>
      <c r="P14" s="473"/>
    </row>
    <row r="15" spans="1:16" ht="13.5" customHeight="1">
      <c r="A15" s="27"/>
      <c r="B15" s="42">
        <v>4</v>
      </c>
      <c r="C15" s="42">
        <v>14</v>
      </c>
      <c r="E15" s="54" t="s">
        <v>11</v>
      </c>
      <c r="G15" s="116"/>
      <c r="H15" s="31"/>
      <c r="J15" s="566"/>
      <c r="L15" s="1346" t="str">
        <f>E15&amp;I15&amp;J15</f>
        <v>E</v>
      </c>
      <c r="M15" s="1347"/>
      <c r="N15" s="54">
        <f t="shared" si="2"/>
        <v>414</v>
      </c>
      <c r="O15" s="504"/>
      <c r="P15" s="473"/>
    </row>
    <row r="16" spans="1:16" ht="12.75" customHeight="1">
      <c r="A16" s="27"/>
      <c r="B16" s="42">
        <v>1</v>
      </c>
      <c r="C16" s="42">
        <v>12</v>
      </c>
      <c r="D16" s="42">
        <v>14</v>
      </c>
      <c r="E16" s="1348" t="s">
        <v>505</v>
      </c>
      <c r="F16" s="837">
        <v>1</v>
      </c>
      <c r="G16" s="116">
        <v>2</v>
      </c>
      <c r="H16" s="31">
        <v>32</v>
      </c>
      <c r="I16" s="31" t="s">
        <v>813</v>
      </c>
      <c r="J16" s="31" t="s">
        <v>666</v>
      </c>
      <c r="K16" s="31" t="s">
        <v>13</v>
      </c>
      <c r="L16" s="1350" t="str">
        <f>E16&amp;I16&amp;J16</f>
        <v>Matematika, seminaras  [[doc. A. Kregždė]]            K D A</v>
      </c>
      <c r="M16" s="1351"/>
      <c r="N16" s="1348">
        <f t="shared" si="2"/>
        <v>112</v>
      </c>
      <c r="O16" s="763"/>
      <c r="P16" s="473"/>
    </row>
    <row r="17" spans="1:16" ht="12.75" customHeight="1">
      <c r="A17" s="27"/>
      <c r="B17" s="42">
        <v>1</v>
      </c>
      <c r="C17" s="42">
        <v>14</v>
      </c>
      <c r="D17" s="42">
        <v>18</v>
      </c>
      <c r="E17" s="1348" t="s">
        <v>797</v>
      </c>
      <c r="F17" s="837">
        <v>1</v>
      </c>
      <c r="G17" s="116">
        <v>2</v>
      </c>
      <c r="H17" s="31">
        <v>32</v>
      </c>
      <c r="I17" s="31" t="s">
        <v>701</v>
      </c>
      <c r="J17" s="31" t="s">
        <v>96</v>
      </c>
      <c r="K17" s="31" t="s">
        <v>254</v>
      </c>
      <c r="L17" s="1350" t="str">
        <f>E17&amp;I17&amp;J17</f>
        <v>Programavimo ir duomenų analizės įvadas, seminaras   1/2 gr. 1/2 sav.        [[doc.V. Kubilius]]   MIF 1kl.</v>
      </c>
      <c r="M17" s="1351"/>
      <c r="N17" s="1348">
        <f>B17*100+C17</f>
        <v>114</v>
      </c>
      <c r="O17" s="763"/>
      <c r="P17" s="473"/>
    </row>
    <row r="18" spans="1:16" ht="12.75" customHeight="1">
      <c r="A18" s="27"/>
      <c r="B18" s="42">
        <v>1</v>
      </c>
      <c r="C18" s="42">
        <v>18</v>
      </c>
      <c r="E18" s="1348" t="s">
        <v>11</v>
      </c>
      <c r="G18" s="116"/>
      <c r="H18" s="31"/>
      <c r="L18" s="1350" t="str">
        <f>E18&amp;I18&amp;J18</f>
        <v>E</v>
      </c>
      <c r="M18" s="1351"/>
      <c r="N18" s="1348">
        <f>B18*100+C18</f>
        <v>118</v>
      </c>
      <c r="O18" s="763"/>
      <c r="P18" s="473"/>
    </row>
    <row r="19" spans="2:16" ht="12.75" customHeight="1">
      <c r="B19" s="42">
        <v>2</v>
      </c>
      <c r="C19" s="42">
        <v>12</v>
      </c>
      <c r="D19" s="42">
        <v>16</v>
      </c>
      <c r="E19" s="1348" t="s">
        <v>15</v>
      </c>
      <c r="F19" s="837">
        <v>1</v>
      </c>
      <c r="G19" s="116">
        <v>2</v>
      </c>
      <c r="H19" s="31">
        <v>64</v>
      </c>
      <c r="I19" s="31" t="s">
        <v>843</v>
      </c>
      <c r="J19" s="31" t="s">
        <v>259</v>
      </c>
      <c r="K19" s="31" t="s">
        <v>304</v>
      </c>
      <c r="L19" s="1350" t="str">
        <f aca="true" t="shared" si="3" ref="L19:L24">E19&amp;I19&amp;J19</f>
        <v>Bendroji chemija, lab. darbai  [[lekt. J. Kiuberis, F. Ambrulevičius]]       NChL</v>
      </c>
      <c r="M19" s="1351"/>
      <c r="N19" s="1348">
        <f t="shared" si="2"/>
        <v>212</v>
      </c>
      <c r="O19" s="504"/>
      <c r="P19" s="473"/>
    </row>
    <row r="20" spans="2:16" ht="12.75" customHeight="1">
      <c r="B20" s="42">
        <v>2</v>
      </c>
      <c r="C20" s="42">
        <v>16</v>
      </c>
      <c r="D20" s="42">
        <v>18</v>
      </c>
      <c r="E20" s="1348" t="s">
        <v>504</v>
      </c>
      <c r="F20" s="837">
        <v>1</v>
      </c>
      <c r="G20" s="116">
        <v>2</v>
      </c>
      <c r="H20" s="31">
        <v>32</v>
      </c>
      <c r="I20" s="31" t="s">
        <v>699</v>
      </c>
      <c r="J20" s="31" t="s">
        <v>17</v>
      </c>
      <c r="K20" s="31" t="s">
        <v>13</v>
      </c>
      <c r="L20" s="1350" t="str">
        <f>E20&amp;I20&amp;J20</f>
        <v> Matematika, seminaras         [[[doc. A. Kregždė]]     OChA</v>
      </c>
      <c r="M20" s="1351"/>
      <c r="N20" s="1348">
        <f>B20*100+C20</f>
        <v>216</v>
      </c>
      <c r="O20" s="504"/>
      <c r="P20" s="473"/>
    </row>
    <row r="21" spans="2:16" ht="12.75" customHeight="1">
      <c r="B21" s="42">
        <v>2</v>
      </c>
      <c r="C21" s="42">
        <v>18</v>
      </c>
      <c r="E21" s="1348" t="s">
        <v>11</v>
      </c>
      <c r="F21" s="837">
        <v>1</v>
      </c>
      <c r="G21" s="116">
        <v>2</v>
      </c>
      <c r="H21" s="31"/>
      <c r="L21" s="1350" t="str">
        <f t="shared" si="3"/>
        <v>E</v>
      </c>
      <c r="M21" s="1351"/>
      <c r="N21" s="1348">
        <f t="shared" si="2"/>
        <v>218</v>
      </c>
      <c r="O21" s="504"/>
      <c r="P21" s="473"/>
    </row>
    <row r="22" spans="1:16" ht="13.5" customHeight="1">
      <c r="A22" s="27"/>
      <c r="B22" s="42">
        <v>3</v>
      </c>
      <c r="C22" s="42">
        <v>14</v>
      </c>
      <c r="D22" s="42">
        <v>16</v>
      </c>
      <c r="E22" s="1348" t="s">
        <v>510</v>
      </c>
      <c r="F22" s="837">
        <v>1</v>
      </c>
      <c r="G22" s="116">
        <v>2</v>
      </c>
      <c r="H22" s="31">
        <v>32</v>
      </c>
      <c r="I22" s="31" t="s">
        <v>593</v>
      </c>
      <c r="J22" s="31" t="s">
        <v>12</v>
      </c>
      <c r="K22" s="31" t="s">
        <v>304</v>
      </c>
      <c r="L22" s="1350" t="str">
        <f t="shared" si="3"/>
        <v>Bendroji chemija, seminaras                           [[prof. R. Raudonis]]  AChA</v>
      </c>
      <c r="M22" s="1351"/>
      <c r="N22" s="1348">
        <f t="shared" si="2"/>
        <v>314</v>
      </c>
      <c r="O22" s="504"/>
      <c r="P22" s="473"/>
    </row>
    <row r="23" spans="2:16" ht="12" customHeight="1">
      <c r="B23" s="42">
        <v>3</v>
      </c>
      <c r="C23" s="42">
        <v>16</v>
      </c>
      <c r="E23" s="1348" t="s">
        <v>11</v>
      </c>
      <c r="F23" s="837">
        <v>1</v>
      </c>
      <c r="G23" s="116">
        <v>2</v>
      </c>
      <c r="H23" s="31"/>
      <c r="I23" s="522"/>
      <c r="L23" s="1557" t="str">
        <f t="shared" si="3"/>
        <v>E</v>
      </c>
      <c r="M23" s="1558"/>
      <c r="N23" s="1348">
        <f t="shared" si="2"/>
        <v>316</v>
      </c>
      <c r="O23" s="504"/>
      <c r="P23" s="473"/>
    </row>
    <row r="24" spans="2:16" ht="12" customHeight="1">
      <c r="B24" s="42">
        <v>4</v>
      </c>
      <c r="C24" s="42">
        <v>12</v>
      </c>
      <c r="D24" s="42">
        <v>14</v>
      </c>
      <c r="E24" s="1348" t="s">
        <v>678</v>
      </c>
      <c r="F24" s="837">
        <v>1</v>
      </c>
      <c r="G24" s="116">
        <v>2</v>
      </c>
      <c r="H24" s="31">
        <v>32</v>
      </c>
      <c r="I24" s="31" t="s">
        <v>593</v>
      </c>
      <c r="J24" s="31" t="s">
        <v>144</v>
      </c>
      <c r="K24" s="31" t="s">
        <v>304</v>
      </c>
      <c r="L24" s="1350" t="str">
        <f t="shared" si="3"/>
        <v>[1] Bendroji chemija, seminaras  1/2 sav.     [[prof. R. Raudonis]]  ASA</v>
      </c>
      <c r="M24" s="1351"/>
      <c r="N24" s="1348">
        <f t="shared" si="2"/>
        <v>412</v>
      </c>
      <c r="O24" s="504"/>
      <c r="P24" s="473"/>
    </row>
    <row r="25" spans="2:16" s="32" customFormat="1" ht="12.75" customHeight="1" thickBot="1">
      <c r="B25" s="45">
        <v>4</v>
      </c>
      <c r="C25" s="45">
        <v>14</v>
      </c>
      <c r="D25" s="45" t="s">
        <v>11</v>
      </c>
      <c r="E25" s="1556"/>
      <c r="F25" s="954"/>
      <c r="G25" s="940"/>
      <c r="H25" s="46"/>
      <c r="I25" s="46"/>
      <c r="J25" s="46"/>
      <c r="K25" s="46"/>
      <c r="L25" s="1559" t="s">
        <v>11</v>
      </c>
      <c r="M25" s="1560"/>
      <c r="N25" s="1556">
        <f t="shared" si="2"/>
        <v>414</v>
      </c>
      <c r="O25" s="714"/>
      <c r="P25" s="475"/>
    </row>
    <row r="26" spans="2:16" ht="12.75" customHeight="1">
      <c r="B26" s="43">
        <v>1</v>
      </c>
      <c r="C26" s="43">
        <v>8</v>
      </c>
      <c r="D26" s="43">
        <v>12</v>
      </c>
      <c r="E26" s="1161" t="s">
        <v>170</v>
      </c>
      <c r="F26" s="955">
        <v>1</v>
      </c>
      <c r="G26" s="941" t="s">
        <v>575</v>
      </c>
      <c r="H26" s="44">
        <v>64</v>
      </c>
      <c r="I26" s="44" t="s">
        <v>892</v>
      </c>
      <c r="J26" s="44" t="s">
        <v>259</v>
      </c>
      <c r="K26" s="44" t="s">
        <v>304</v>
      </c>
      <c r="L26" s="726" t="str">
        <f aca="true" t="shared" si="4" ref="L26:L37">E26&amp;I26&amp;J26</f>
        <v> Bendroji chemija, lab. darbai         [[F. Ambrulevičius, lekt. R. Voronovič]]                   NChL</v>
      </c>
      <c r="M26" s="754"/>
      <c r="N26" s="939">
        <f aca="true" t="shared" si="5" ref="N26:N37">B26*100+C26</f>
        <v>108</v>
      </c>
      <c r="O26" s="979"/>
      <c r="P26" s="980"/>
    </row>
    <row r="27" spans="2:16" ht="12.75" customHeight="1">
      <c r="B27" s="42">
        <v>1</v>
      </c>
      <c r="C27" s="42">
        <v>12</v>
      </c>
      <c r="E27" s="1162" t="s">
        <v>11</v>
      </c>
      <c r="F27" s="837">
        <v>1</v>
      </c>
      <c r="G27" s="423" t="s">
        <v>575</v>
      </c>
      <c r="H27" s="31"/>
      <c r="L27" s="622" t="str">
        <f t="shared" si="4"/>
        <v>E</v>
      </c>
      <c r="M27" s="710"/>
      <c r="N27" s="455">
        <f t="shared" si="5"/>
        <v>112</v>
      </c>
      <c r="O27" s="504"/>
      <c r="P27" s="473"/>
    </row>
    <row r="28" spans="1:16" ht="12.75" customHeight="1">
      <c r="A28" s="15"/>
      <c r="B28" s="42">
        <v>2</v>
      </c>
      <c r="C28" s="42">
        <v>10</v>
      </c>
      <c r="D28" s="42">
        <v>12</v>
      </c>
      <c r="E28" s="1162" t="s">
        <v>506</v>
      </c>
      <c r="F28" s="837">
        <v>1</v>
      </c>
      <c r="G28" s="423" t="s">
        <v>575</v>
      </c>
      <c r="H28" s="31">
        <v>32</v>
      </c>
      <c r="I28" s="31" t="s">
        <v>842</v>
      </c>
      <c r="J28" s="31" t="s">
        <v>17</v>
      </c>
      <c r="K28" s="31" t="s">
        <v>13</v>
      </c>
      <c r="L28" s="622" t="str">
        <f t="shared" si="4"/>
        <v> Matematika, seminaras [[asist. E. Karikovas]]   OChA</v>
      </c>
      <c r="M28" s="710"/>
      <c r="N28" s="455">
        <f t="shared" si="5"/>
        <v>210</v>
      </c>
      <c r="O28" s="763"/>
      <c r="P28" s="473"/>
    </row>
    <row r="29" spans="1:16" ht="12.75" customHeight="1">
      <c r="A29" s="1554"/>
      <c r="B29" s="42">
        <v>2</v>
      </c>
      <c r="C29" s="42">
        <v>12</v>
      </c>
      <c r="D29" s="42">
        <v>14</v>
      </c>
      <c r="E29" s="1162" t="s">
        <v>507</v>
      </c>
      <c r="F29" s="837">
        <v>1</v>
      </c>
      <c r="G29" s="423" t="s">
        <v>575</v>
      </c>
      <c r="H29" s="31">
        <v>16</v>
      </c>
      <c r="I29" s="31" t="s">
        <v>593</v>
      </c>
      <c r="J29" s="31" t="s">
        <v>20</v>
      </c>
      <c r="K29" s="31" t="s">
        <v>304</v>
      </c>
      <c r="L29" s="622" t="str">
        <f t="shared" si="4"/>
        <v>  Bendroji chemija, seminaras[[prof. R. Raudonis]]  NChA</v>
      </c>
      <c r="M29" s="710"/>
      <c r="N29" s="455">
        <f t="shared" si="5"/>
        <v>212</v>
      </c>
      <c r="O29" s="504"/>
      <c r="P29" s="473"/>
    </row>
    <row r="30" spans="1:16" ht="12" customHeight="1">
      <c r="A30" s="15"/>
      <c r="B30" s="42">
        <v>2</v>
      </c>
      <c r="C30" s="42">
        <v>14</v>
      </c>
      <c r="D30" s="42">
        <v>15</v>
      </c>
      <c r="E30" s="1162" t="s">
        <v>11</v>
      </c>
      <c r="G30" s="116"/>
      <c r="H30" s="31"/>
      <c r="L30" s="622" t="str">
        <f t="shared" si="4"/>
        <v>E</v>
      </c>
      <c r="M30" s="710"/>
      <c r="N30" s="455">
        <f t="shared" si="5"/>
        <v>214</v>
      </c>
      <c r="O30" s="763"/>
      <c r="P30" s="473"/>
    </row>
    <row r="31" spans="1:16" ht="12" customHeight="1">
      <c r="A31" s="15"/>
      <c r="B31" s="42">
        <v>2</v>
      </c>
      <c r="C31" s="42">
        <v>15</v>
      </c>
      <c r="D31" s="42">
        <v>17</v>
      </c>
      <c r="E31" s="1162" t="s">
        <v>796</v>
      </c>
      <c r="F31" s="837">
        <v>1</v>
      </c>
      <c r="G31" s="423" t="s">
        <v>575</v>
      </c>
      <c r="H31" s="31"/>
      <c r="I31" s="31" t="s">
        <v>581</v>
      </c>
      <c r="J31" s="31" t="s">
        <v>845</v>
      </c>
      <c r="K31" s="31" t="s">
        <v>304</v>
      </c>
      <c r="L31" s="1379" t="str">
        <f>E31&amp;I31&amp;J31</f>
        <v>Programavimo ir duomenų analizės įvadas, seminaras           [[doc. L. Vilčiauskas]]  ITTC 108-1 kompiuterių klasė, Saulėtekio al. 9, II-ieji jung. rūmai</v>
      </c>
      <c r="M31" s="1380"/>
      <c r="N31" s="1381">
        <f>B31*100+C31</f>
        <v>215</v>
      </c>
      <c r="O31" s="763"/>
      <c r="P31" s="473"/>
    </row>
    <row r="32" spans="1:16" ht="12.75" customHeight="1">
      <c r="A32" s="1" t="s">
        <v>415</v>
      </c>
      <c r="B32" s="42">
        <v>3</v>
      </c>
      <c r="C32" s="42">
        <v>12</v>
      </c>
      <c r="D32" s="42">
        <v>14</v>
      </c>
      <c r="E32" s="1162" t="s">
        <v>700</v>
      </c>
      <c r="F32" s="837">
        <v>1</v>
      </c>
      <c r="G32" s="423" t="s">
        <v>575</v>
      </c>
      <c r="H32" s="31">
        <v>32</v>
      </c>
      <c r="I32" s="31" t="s">
        <v>676</v>
      </c>
      <c r="J32" s="31" t="s">
        <v>12</v>
      </c>
      <c r="K32" s="31" t="s">
        <v>304</v>
      </c>
      <c r="L32" s="622" t="str">
        <f t="shared" si="4"/>
        <v> [1] Bendroji chemija, seminaras  1/2 sav.      [[prof. R. Raudonis]]AChA</v>
      </c>
      <c r="M32" s="710"/>
      <c r="N32" s="455">
        <f t="shared" si="5"/>
        <v>312</v>
      </c>
      <c r="O32" s="504" t="s">
        <v>318</v>
      </c>
      <c r="P32" s="473"/>
    </row>
    <row r="33" spans="2:16" ht="12" customHeight="1">
      <c r="B33" s="42">
        <v>3</v>
      </c>
      <c r="C33" s="42">
        <v>14</v>
      </c>
      <c r="E33" s="1162" t="s">
        <v>11</v>
      </c>
      <c r="G33" s="116"/>
      <c r="H33" s="31"/>
      <c r="L33" s="622" t="str">
        <f t="shared" si="4"/>
        <v>E</v>
      </c>
      <c r="M33" s="710"/>
      <c r="N33" s="455">
        <f t="shared" si="5"/>
        <v>314</v>
      </c>
      <c r="O33" s="504"/>
      <c r="P33" s="473"/>
    </row>
    <row r="34" spans="2:16" ht="12" customHeight="1">
      <c r="B34" s="42">
        <v>4</v>
      </c>
      <c r="C34" s="42">
        <v>14</v>
      </c>
      <c r="D34" s="42">
        <v>16</v>
      </c>
      <c r="E34" s="1162" t="s">
        <v>506</v>
      </c>
      <c r="F34" s="837">
        <v>1</v>
      </c>
      <c r="G34" s="423" t="s">
        <v>575</v>
      </c>
      <c r="H34" s="31">
        <v>32</v>
      </c>
      <c r="I34" s="31" t="s">
        <v>842</v>
      </c>
      <c r="J34" s="31" t="s">
        <v>14</v>
      </c>
      <c r="K34" s="31" t="s">
        <v>13</v>
      </c>
      <c r="L34" s="622" t="str">
        <f>E34&amp;I34&amp;J34</f>
        <v> Matematika, seminaras [[asist. E. Karikovas]]   PChA</v>
      </c>
      <c r="M34" s="710"/>
      <c r="N34" s="455">
        <f>B34*100+C34</f>
        <v>414</v>
      </c>
      <c r="O34" s="504"/>
      <c r="P34" s="473"/>
    </row>
    <row r="35" spans="2:16" ht="12" customHeight="1">
      <c r="B35" s="42">
        <v>4</v>
      </c>
      <c r="C35" s="42">
        <v>16</v>
      </c>
      <c r="E35" s="1162" t="s">
        <v>11</v>
      </c>
      <c r="G35" s="116"/>
      <c r="H35" s="31"/>
      <c r="L35" s="622" t="str">
        <f>E35&amp;I35&amp;J35</f>
        <v>E</v>
      </c>
      <c r="M35" s="710"/>
      <c r="N35" s="455">
        <f>B35*100+C35</f>
        <v>416</v>
      </c>
      <c r="O35" s="763"/>
      <c r="P35" s="473"/>
    </row>
    <row r="36" spans="1:16" ht="12" customHeight="1">
      <c r="A36" s="1" t="s">
        <v>487</v>
      </c>
      <c r="B36" s="42">
        <v>5</v>
      </c>
      <c r="C36" s="42">
        <v>10</v>
      </c>
      <c r="D36" s="42">
        <v>12</v>
      </c>
      <c r="E36" s="1162" t="s">
        <v>855</v>
      </c>
      <c r="F36" s="837">
        <v>1</v>
      </c>
      <c r="G36" s="423" t="s">
        <v>576</v>
      </c>
      <c r="H36" s="31">
        <v>32</v>
      </c>
      <c r="I36" s="544" t="s">
        <v>854</v>
      </c>
      <c r="J36" s="845">
        <v>0</v>
      </c>
      <c r="K36" s="31" t="s">
        <v>304</v>
      </c>
      <c r="L36" s="505" t="str">
        <f>E36&amp;I36&amp;J36</f>
        <v>Nanomedžiagų chemijos studijų įvadas[[ {09-10 mėn.}   TChA doc.A.Žalga;       {11-12 mėn.} NChA doc.V. Urbonienė]]       0</v>
      </c>
      <c r="M36" s="713"/>
      <c r="N36" s="73">
        <f>B36*100+C36</f>
        <v>510</v>
      </c>
      <c r="O36" s="504" t="s">
        <v>488</v>
      </c>
      <c r="P36" s="473"/>
    </row>
    <row r="37" spans="2:16" ht="13.5" customHeight="1" thickBot="1">
      <c r="B37" s="45">
        <v>5</v>
      </c>
      <c r="C37" s="45">
        <v>12</v>
      </c>
      <c r="D37" s="45"/>
      <c r="E37" s="1163" t="s">
        <v>11</v>
      </c>
      <c r="F37" s="954">
        <v>1</v>
      </c>
      <c r="G37" s="949" t="s">
        <v>575</v>
      </c>
      <c r="H37" s="46"/>
      <c r="I37" s="46"/>
      <c r="J37" s="46"/>
      <c r="K37" s="46"/>
      <c r="L37" s="942" t="str">
        <f t="shared" si="4"/>
        <v>E</v>
      </c>
      <c r="M37" s="943"/>
      <c r="N37" s="774">
        <f t="shared" si="5"/>
        <v>512</v>
      </c>
      <c r="O37" s="504"/>
      <c r="P37" s="473"/>
    </row>
    <row r="38" spans="1:16" ht="12" customHeight="1">
      <c r="A38" s="1327"/>
      <c r="B38" s="1501">
        <v>1</v>
      </c>
      <c r="C38" s="1501">
        <v>8</v>
      </c>
      <c r="D38" s="1501">
        <v>10</v>
      </c>
      <c r="E38" s="1502" t="s">
        <v>11</v>
      </c>
      <c r="F38" s="1502"/>
      <c r="G38" s="1503"/>
      <c r="H38" s="1502"/>
      <c r="I38" s="1502"/>
      <c r="J38" s="1502"/>
      <c r="K38" s="1502"/>
      <c r="L38" s="1504" t="str">
        <f aca="true" t="shared" si="6" ref="L38:L58">E38&amp;I38&amp;J38</f>
        <v>E</v>
      </c>
      <c r="M38" s="1505"/>
      <c r="N38" s="1502">
        <f aca="true" t="shared" si="7" ref="N38:N58">B38*100+C38</f>
        <v>108</v>
      </c>
      <c r="O38" s="1506"/>
      <c r="P38" s="1507"/>
    </row>
    <row r="39" spans="1:16" ht="12.75" customHeight="1">
      <c r="A39" s="1327"/>
      <c r="B39" s="1508">
        <v>1</v>
      </c>
      <c r="C39" s="1508">
        <v>10</v>
      </c>
      <c r="D39" s="1508">
        <v>14</v>
      </c>
      <c r="E39" s="1509" t="s">
        <v>611</v>
      </c>
      <c r="F39" s="1509">
        <v>1</v>
      </c>
      <c r="G39" s="1510" t="s">
        <v>575</v>
      </c>
      <c r="H39" s="1509">
        <v>32</v>
      </c>
      <c r="I39" s="1509" t="s">
        <v>105</v>
      </c>
      <c r="J39" s="1509" t="s">
        <v>96</v>
      </c>
      <c r="K39" s="1509" t="s">
        <v>254</v>
      </c>
      <c r="L39" s="1506" t="str">
        <f t="shared" si="6"/>
        <v>Nanomedžiagų chemijos studijų įvadas, seminaras, kompiuterių praktika 1/2 sav.     [[doc. V.Kubilius]]   MIF 1kl.</v>
      </c>
      <c r="M39" s="1511"/>
      <c r="N39" s="1509">
        <f t="shared" si="7"/>
        <v>110</v>
      </c>
      <c r="O39" s="1506"/>
      <c r="P39" s="1507"/>
    </row>
    <row r="40" spans="1:16" ht="14.25" customHeight="1">
      <c r="A40" s="1327"/>
      <c r="B40" s="1508">
        <v>1</v>
      </c>
      <c r="C40" s="1508">
        <v>14</v>
      </c>
      <c r="D40" s="1508">
        <v>16</v>
      </c>
      <c r="E40" s="1509" t="s">
        <v>220</v>
      </c>
      <c r="F40" s="1509">
        <v>1</v>
      </c>
      <c r="G40" s="1510" t="s">
        <v>576</v>
      </c>
      <c r="H40" s="1509">
        <v>32</v>
      </c>
      <c r="I40" s="1509" t="s">
        <v>138</v>
      </c>
      <c r="J40" s="1509" t="s">
        <v>12</v>
      </c>
      <c r="K40" s="1509" t="s">
        <v>16</v>
      </c>
      <c r="L40" s="1506" t="str">
        <f t="shared" si="6"/>
        <v> Anglų kalba, 1/2 gr.   [[doc.I.Rozgienė]]   AChA</v>
      </c>
      <c r="M40" s="1511"/>
      <c r="N40" s="1509">
        <f t="shared" si="7"/>
        <v>114</v>
      </c>
      <c r="O40" s="1506"/>
      <c r="P40" s="1507"/>
    </row>
    <row r="41" spans="1:16" ht="12.75" customHeight="1">
      <c r="A41" s="1327"/>
      <c r="B41" s="1508">
        <v>1</v>
      </c>
      <c r="C41" s="1508">
        <v>16</v>
      </c>
      <c r="D41" s="1508">
        <v>20</v>
      </c>
      <c r="E41" s="1509" t="s">
        <v>317</v>
      </c>
      <c r="F41" s="1509">
        <v>1</v>
      </c>
      <c r="G41" s="1510" t="s">
        <v>576</v>
      </c>
      <c r="H41" s="1509"/>
      <c r="I41" s="1509" t="s">
        <v>594</v>
      </c>
      <c r="J41" s="1509" t="s">
        <v>259</v>
      </c>
      <c r="K41" s="1509" t="s">
        <v>304</v>
      </c>
      <c r="L41" s="1506" t="str">
        <f t="shared" si="6"/>
        <v> Bendroji chemija, lab.  darbai   [[lekt. R. Voronovič, F. Ambrulevičius]]       NChL</v>
      </c>
      <c r="M41" s="1511"/>
      <c r="N41" s="1509">
        <f t="shared" si="7"/>
        <v>116</v>
      </c>
      <c r="O41" s="1506"/>
      <c r="P41" s="1507"/>
    </row>
    <row r="42" spans="1:16" ht="12.75" customHeight="1">
      <c r="A42" s="1327" t="s">
        <v>601</v>
      </c>
      <c r="B42" s="1508">
        <v>1</v>
      </c>
      <c r="C42" s="1508">
        <v>20</v>
      </c>
      <c r="D42" s="1508"/>
      <c r="E42" s="1509" t="s">
        <v>11</v>
      </c>
      <c r="F42" s="1509">
        <v>1</v>
      </c>
      <c r="G42" s="1510" t="s">
        <v>576</v>
      </c>
      <c r="H42" s="1509"/>
      <c r="I42" s="1509"/>
      <c r="J42" s="1509"/>
      <c r="K42" s="1509"/>
      <c r="L42" s="1506" t="str">
        <f t="shared" si="6"/>
        <v>E</v>
      </c>
      <c r="M42" s="1511"/>
      <c r="N42" s="1509">
        <f t="shared" si="7"/>
        <v>120</v>
      </c>
      <c r="O42" s="1506"/>
      <c r="P42" s="1507"/>
    </row>
    <row r="43" spans="1:16" ht="17.25" customHeight="1">
      <c r="A43" s="1327"/>
      <c r="B43" s="1508">
        <v>2</v>
      </c>
      <c r="C43" s="1508">
        <v>10</v>
      </c>
      <c r="D43" s="1508">
        <v>12</v>
      </c>
      <c r="E43" s="1509" t="s">
        <v>220</v>
      </c>
      <c r="F43" s="1509">
        <v>1</v>
      </c>
      <c r="G43" s="1510" t="s">
        <v>576</v>
      </c>
      <c r="H43" s="1509">
        <v>32</v>
      </c>
      <c r="I43" s="1509" t="s">
        <v>138</v>
      </c>
      <c r="J43" s="1509" t="s">
        <v>143</v>
      </c>
      <c r="K43" s="1509" t="s">
        <v>16</v>
      </c>
      <c r="L43" s="1506" t="str">
        <f t="shared" si="6"/>
        <v> Anglų kalba, 1/2 gr.   [[doc.I.Rozgienė]]   TGA</v>
      </c>
      <c r="M43" s="1511"/>
      <c r="N43" s="1509">
        <f t="shared" si="7"/>
        <v>210</v>
      </c>
      <c r="O43" s="1506"/>
      <c r="P43" s="1507"/>
    </row>
    <row r="44" spans="1:16" ht="21" customHeight="1">
      <c r="A44" s="1327"/>
      <c r="B44" s="1508">
        <v>2</v>
      </c>
      <c r="C44" s="1508">
        <v>12</v>
      </c>
      <c r="D44" s="1508">
        <v>14</v>
      </c>
      <c r="E44" s="1509" t="s">
        <v>508</v>
      </c>
      <c r="F44" s="1509">
        <v>1</v>
      </c>
      <c r="G44" s="1510" t="s">
        <v>576</v>
      </c>
      <c r="H44" s="1509">
        <v>32</v>
      </c>
      <c r="I44" s="1509" t="s">
        <v>402</v>
      </c>
      <c r="J44" s="1509" t="s">
        <v>18</v>
      </c>
      <c r="K44" s="1509" t="s">
        <v>13</v>
      </c>
      <c r="L44" s="1506" t="str">
        <f>E44&amp;I44&amp;J44</f>
        <v>11,45 val.  Matematika, seminaras  [doc.P.Katauskis]]   FChA</v>
      </c>
      <c r="M44" s="1511"/>
      <c r="N44" s="1509">
        <f>B44*100+C44</f>
        <v>212</v>
      </c>
      <c r="O44" s="1512"/>
      <c r="P44" s="1507"/>
    </row>
    <row r="45" spans="1:16" ht="18" customHeight="1">
      <c r="A45" s="1327"/>
      <c r="B45" s="1508">
        <v>2</v>
      </c>
      <c r="C45" s="1508">
        <v>14</v>
      </c>
      <c r="D45" s="1508">
        <v>16</v>
      </c>
      <c r="E45" s="1509" t="s">
        <v>509</v>
      </c>
      <c r="F45" s="1509">
        <v>1</v>
      </c>
      <c r="G45" s="1510" t="s">
        <v>576</v>
      </c>
      <c r="H45" s="1509">
        <v>32</v>
      </c>
      <c r="I45" s="1509" t="s">
        <v>204</v>
      </c>
      <c r="J45" s="1509" t="s">
        <v>19</v>
      </c>
      <c r="K45" s="1509" t="s">
        <v>304</v>
      </c>
      <c r="L45" s="1506" t="str">
        <f t="shared" si="6"/>
        <v>[2] Bendroji chemija, seminaras  1/2 sav.[[prof.R.Raudonis]]  KDA</v>
      </c>
      <c r="M45" s="1511"/>
      <c r="N45" s="1509">
        <f t="shared" si="7"/>
        <v>214</v>
      </c>
      <c r="O45" s="1506"/>
      <c r="P45" s="1507"/>
    </row>
    <row r="46" spans="1:16" ht="15.75" customHeight="1">
      <c r="A46" s="1327" t="s">
        <v>447</v>
      </c>
      <c r="B46" s="1508">
        <v>2</v>
      </c>
      <c r="C46" s="1508">
        <v>16</v>
      </c>
      <c r="D46" s="1508">
        <v>20</v>
      </c>
      <c r="E46" s="1509" t="s">
        <v>610</v>
      </c>
      <c r="F46" s="1509">
        <v>1</v>
      </c>
      <c r="G46" s="1510" t="s">
        <v>576</v>
      </c>
      <c r="H46" s="1509">
        <v>32</v>
      </c>
      <c r="I46" s="1509" t="s">
        <v>207</v>
      </c>
      <c r="J46" s="1509" t="s">
        <v>96</v>
      </c>
      <c r="K46" s="1509" t="s">
        <v>254</v>
      </c>
      <c r="L46" s="1506" t="str">
        <f t="shared" si="6"/>
        <v>Nanomedžiagų chemijos studijų įvadas,kompiuterinė praktika,   1/2 sav.          [[doc.V.Kubilius]]   MIF 1kl.</v>
      </c>
      <c r="M46" s="1511"/>
      <c r="N46" s="1509">
        <f t="shared" si="7"/>
        <v>216</v>
      </c>
      <c r="O46" s="1506"/>
      <c r="P46" s="1507"/>
    </row>
    <row r="47" spans="1:16" ht="12.75" customHeight="1">
      <c r="A47" s="1327"/>
      <c r="B47" s="1508">
        <v>2</v>
      </c>
      <c r="C47" s="1508">
        <v>20</v>
      </c>
      <c r="D47" s="1508"/>
      <c r="E47" s="1509" t="s">
        <v>11</v>
      </c>
      <c r="F47" s="1509">
        <v>1</v>
      </c>
      <c r="G47" s="1510" t="s">
        <v>576</v>
      </c>
      <c r="H47" s="1509"/>
      <c r="I47" s="1509"/>
      <c r="J47" s="1509"/>
      <c r="K47" s="1509"/>
      <c r="L47" s="1506" t="str">
        <f t="shared" si="6"/>
        <v>E</v>
      </c>
      <c r="M47" s="1511"/>
      <c r="N47" s="1509">
        <f t="shared" si="7"/>
        <v>220</v>
      </c>
      <c r="O47" s="1506"/>
      <c r="P47" s="1507"/>
    </row>
    <row r="48" spans="1:16" ht="18.75" customHeight="1">
      <c r="A48" s="1327"/>
      <c r="B48" s="1508">
        <v>3</v>
      </c>
      <c r="C48" s="1508">
        <v>12</v>
      </c>
      <c r="D48" s="1508">
        <v>14</v>
      </c>
      <c r="E48" s="1509" t="s">
        <v>398</v>
      </c>
      <c r="F48" s="1509">
        <v>1</v>
      </c>
      <c r="G48" s="1510" t="s">
        <v>576</v>
      </c>
      <c r="H48" s="1509">
        <v>32</v>
      </c>
      <c r="I48" s="1509" t="s">
        <v>138</v>
      </c>
      <c r="J48" s="1509" t="s">
        <v>144</v>
      </c>
      <c r="K48" s="1509" t="s">
        <v>16</v>
      </c>
      <c r="L48" s="1506" t="str">
        <f t="shared" si="6"/>
        <v>  Anglų kalba, 1/2 gr.   [[doc.I.Rozgienė]]   ASA</v>
      </c>
      <c r="M48" s="1511"/>
      <c r="N48" s="1509">
        <f t="shared" si="7"/>
        <v>312</v>
      </c>
      <c r="O48" s="1506"/>
      <c r="P48" s="1507"/>
    </row>
    <row r="49" spans="1:16" ht="12.75" customHeight="1">
      <c r="A49" s="1327"/>
      <c r="B49" s="1508">
        <v>3</v>
      </c>
      <c r="C49" s="1508">
        <v>14</v>
      </c>
      <c r="D49" s="1508">
        <v>16</v>
      </c>
      <c r="E49" s="1509" t="s">
        <v>510</v>
      </c>
      <c r="F49" s="1509">
        <v>1</v>
      </c>
      <c r="G49" s="1510" t="s">
        <v>576</v>
      </c>
      <c r="H49" s="1509">
        <v>32</v>
      </c>
      <c r="I49" s="1509" t="s">
        <v>204</v>
      </c>
      <c r="J49" s="1509" t="s">
        <v>18</v>
      </c>
      <c r="K49" s="1509" t="s">
        <v>304</v>
      </c>
      <c r="L49" s="1506" t="str">
        <f t="shared" si="6"/>
        <v>Bendroji chemija, seminaras                           [[prof.R.Raudonis]]  FChA</v>
      </c>
      <c r="M49" s="1511"/>
      <c r="N49" s="1509">
        <f t="shared" si="7"/>
        <v>314</v>
      </c>
      <c r="O49" s="1506"/>
      <c r="P49" s="1507"/>
    </row>
    <row r="50" spans="1:16" ht="12.75" customHeight="1">
      <c r="A50" s="1327"/>
      <c r="B50" s="1508">
        <v>3</v>
      </c>
      <c r="C50" s="1508">
        <v>16</v>
      </c>
      <c r="D50" s="1508"/>
      <c r="E50" s="1509" t="s">
        <v>11</v>
      </c>
      <c r="F50" s="1509">
        <v>1</v>
      </c>
      <c r="G50" s="1510" t="s">
        <v>576</v>
      </c>
      <c r="H50" s="1509"/>
      <c r="I50" s="1509"/>
      <c r="J50" s="1509"/>
      <c r="K50" s="1509"/>
      <c r="L50" s="1506" t="str">
        <f t="shared" si="6"/>
        <v>E</v>
      </c>
      <c r="M50" s="1511"/>
      <c r="N50" s="1509">
        <f t="shared" si="7"/>
        <v>316</v>
      </c>
      <c r="O50" s="1506"/>
      <c r="P50" s="1507"/>
    </row>
    <row r="51" spans="1:16" ht="12.75" customHeight="1">
      <c r="A51" s="1327"/>
      <c r="B51" s="1508">
        <v>4</v>
      </c>
      <c r="C51" s="1508">
        <v>12</v>
      </c>
      <c r="D51" s="1508">
        <v>14</v>
      </c>
      <c r="E51" s="1509" t="s">
        <v>511</v>
      </c>
      <c r="F51" s="1509">
        <v>1</v>
      </c>
      <c r="G51" s="1510" t="s">
        <v>576</v>
      </c>
      <c r="H51" s="1509">
        <v>32</v>
      </c>
      <c r="I51" s="1509" t="s">
        <v>402</v>
      </c>
      <c r="J51" s="1509" t="s">
        <v>143</v>
      </c>
      <c r="K51" s="1509" t="s">
        <v>13</v>
      </c>
      <c r="L51" s="1506" t="str">
        <f t="shared" si="6"/>
        <v>Matematika, seminaras    [doc.P.Katauskis]]   TGA</v>
      </c>
      <c r="M51" s="1511"/>
      <c r="N51" s="1509">
        <f t="shared" si="7"/>
        <v>412</v>
      </c>
      <c r="O51" s="1506"/>
      <c r="P51" s="1507"/>
    </row>
    <row r="52" spans="1:16" ht="18" customHeight="1">
      <c r="A52" s="1327"/>
      <c r="B52" s="1508">
        <v>4</v>
      </c>
      <c r="C52" s="1508">
        <v>14</v>
      </c>
      <c r="D52" s="1508">
        <v>16</v>
      </c>
      <c r="E52" s="1509" t="s">
        <v>629</v>
      </c>
      <c r="F52" s="1509">
        <v>1</v>
      </c>
      <c r="G52" s="1510" t="s">
        <v>576</v>
      </c>
      <c r="H52" s="1509">
        <v>32</v>
      </c>
      <c r="I52" s="1509" t="s">
        <v>138</v>
      </c>
      <c r="J52" s="1509" t="s">
        <v>14</v>
      </c>
      <c r="K52" s="1509" t="s">
        <v>16</v>
      </c>
      <c r="L52" s="1506" t="str">
        <f t="shared" si="6"/>
        <v> Anglų kalba   [[doc.I.Rozgienė]]   PChA</v>
      </c>
      <c r="M52" s="1511"/>
      <c r="N52" s="1509">
        <f t="shared" si="7"/>
        <v>414</v>
      </c>
      <c r="O52" s="1506"/>
      <c r="P52" s="1507"/>
    </row>
    <row r="53" spans="1:16" ht="18" customHeight="1">
      <c r="A53" s="1327"/>
      <c r="B53" s="1508">
        <v>4</v>
      </c>
      <c r="C53" s="1508">
        <v>16</v>
      </c>
      <c r="D53" s="1508"/>
      <c r="E53" s="1509" t="s">
        <v>11</v>
      </c>
      <c r="F53" s="1509"/>
      <c r="G53" s="1510"/>
      <c r="H53" s="1509"/>
      <c r="I53" s="1509"/>
      <c r="J53" s="1509"/>
      <c r="K53" s="1509"/>
      <c r="L53" s="1506" t="str">
        <f>E53&amp;I53&amp;J53</f>
        <v>E</v>
      </c>
      <c r="M53" s="1511"/>
      <c r="N53" s="1509">
        <f>B53*100+C53</f>
        <v>416</v>
      </c>
      <c r="O53" s="1506"/>
      <c r="P53" s="1507"/>
    </row>
    <row r="54" spans="1:16" ht="12" customHeight="1">
      <c r="A54" s="1327" t="s">
        <v>487</v>
      </c>
      <c r="B54" s="1508">
        <v>5</v>
      </c>
      <c r="C54" s="1508">
        <v>10</v>
      </c>
      <c r="D54" s="1508">
        <v>12</v>
      </c>
      <c r="E54" s="1509" t="s">
        <v>319</v>
      </c>
      <c r="F54" s="1509">
        <v>1</v>
      </c>
      <c r="G54" s="1510" t="s">
        <v>576</v>
      </c>
      <c r="H54" s="1509">
        <v>32</v>
      </c>
      <c r="I54" s="1509" t="s">
        <v>679</v>
      </c>
      <c r="J54" s="1509"/>
      <c r="K54" s="1509" t="s">
        <v>304</v>
      </c>
      <c r="L54" s="1506" t="str">
        <f t="shared" si="6"/>
        <v>Nanomedžiagų chemijos studijų įvadas   [[ {09-10 mėn.}                 TChA doc.A.Žalga;                                        {11-12 mėn.} NChA doc.V. Urbonienė]]       </v>
      </c>
      <c r="M54" s="1511"/>
      <c r="N54" s="1509">
        <f t="shared" si="7"/>
        <v>510</v>
      </c>
      <c r="O54" s="1506" t="s">
        <v>488</v>
      </c>
      <c r="P54" s="1507"/>
    </row>
    <row r="55" spans="1:16" ht="12" customHeight="1" thickBot="1">
      <c r="A55" s="1327"/>
      <c r="B55" s="1513">
        <v>5</v>
      </c>
      <c r="C55" s="1513">
        <v>12</v>
      </c>
      <c r="D55" s="1513"/>
      <c r="E55" s="1514" t="s">
        <v>11</v>
      </c>
      <c r="F55" s="1514"/>
      <c r="G55" s="1515"/>
      <c r="H55" s="1514"/>
      <c r="I55" s="1514"/>
      <c r="J55" s="1514"/>
      <c r="K55" s="1514"/>
      <c r="L55" s="1516" t="str">
        <f t="shared" si="6"/>
        <v>E</v>
      </c>
      <c r="M55" s="1517"/>
      <c r="N55" s="1514">
        <f t="shared" si="7"/>
        <v>512</v>
      </c>
      <c r="O55" s="1506"/>
      <c r="P55" s="1507"/>
    </row>
    <row r="56" spans="1:16" ht="16.5" customHeight="1">
      <c r="A56" s="28"/>
      <c r="B56" s="42">
        <v>1</v>
      </c>
      <c r="C56" s="42">
        <v>8</v>
      </c>
      <c r="D56" s="42">
        <v>10</v>
      </c>
      <c r="E56" s="457" t="s">
        <v>137</v>
      </c>
      <c r="F56" s="837">
        <v>1</v>
      </c>
      <c r="G56" s="126" t="s">
        <v>133</v>
      </c>
      <c r="H56" s="31">
        <v>32</v>
      </c>
      <c r="I56" s="31" t="s">
        <v>138</v>
      </c>
      <c r="J56" s="31" t="s">
        <v>12</v>
      </c>
      <c r="K56" s="31" t="s">
        <v>16</v>
      </c>
      <c r="L56" s="719" t="str">
        <f>E56&amp;I56&amp;J56</f>
        <v>Anglų kalba                        [[doc.I.Rozgienė]]   AChA</v>
      </c>
      <c r="M56" s="748"/>
      <c r="N56" s="457">
        <f>B56*100+C56</f>
        <v>108</v>
      </c>
      <c r="O56" s="504"/>
      <c r="P56" s="473"/>
    </row>
    <row r="57" spans="1:16" ht="12.75" customHeight="1">
      <c r="A57" s="15"/>
      <c r="B57" s="42">
        <v>1</v>
      </c>
      <c r="C57" s="42">
        <v>10</v>
      </c>
      <c r="D57" s="42">
        <v>12</v>
      </c>
      <c r="E57" s="457" t="s">
        <v>674</v>
      </c>
      <c r="F57" s="837">
        <v>1</v>
      </c>
      <c r="G57" s="126" t="s">
        <v>133</v>
      </c>
      <c r="H57" s="31">
        <v>32</v>
      </c>
      <c r="I57" s="31" t="s">
        <v>675</v>
      </c>
      <c r="J57" s="31" t="s">
        <v>144</v>
      </c>
      <c r="K57" s="31" t="s">
        <v>13</v>
      </c>
      <c r="L57" s="719" t="str">
        <f>E57&amp;I57&amp;J57</f>
        <v> Matematikos seminaras           [asist. V. Šumskas]           ASA</v>
      </c>
      <c r="M57" s="748"/>
      <c r="N57" s="457">
        <f>B57*100+C57</f>
        <v>110</v>
      </c>
      <c r="O57" s="764" t="s">
        <v>240</v>
      </c>
      <c r="P57" s="473"/>
    </row>
    <row r="58" spans="2:16" ht="12.75" customHeight="1">
      <c r="B58" s="43">
        <v>1</v>
      </c>
      <c r="C58" s="43">
        <v>12</v>
      </c>
      <c r="D58" s="43"/>
      <c r="E58" s="945" t="s">
        <v>11</v>
      </c>
      <c r="F58" s="955">
        <v>1</v>
      </c>
      <c r="G58" s="946" t="s">
        <v>133</v>
      </c>
      <c r="H58" s="44"/>
      <c r="I58" s="44"/>
      <c r="J58" s="44"/>
      <c r="K58" s="44"/>
      <c r="L58" s="947" t="str">
        <f t="shared" si="6"/>
        <v>E</v>
      </c>
      <c r="M58" s="948"/>
      <c r="N58" s="945">
        <f t="shared" si="7"/>
        <v>112</v>
      </c>
      <c r="O58" s="504"/>
      <c r="P58" s="473"/>
    </row>
    <row r="59" spans="2:16" ht="12.75" customHeight="1">
      <c r="B59" s="42">
        <v>2</v>
      </c>
      <c r="C59" s="42">
        <v>16</v>
      </c>
      <c r="D59" s="42">
        <v>20</v>
      </c>
      <c r="E59" s="457" t="s">
        <v>136</v>
      </c>
      <c r="F59" s="837">
        <v>1</v>
      </c>
      <c r="G59" s="126" t="s">
        <v>133</v>
      </c>
      <c r="H59" s="31">
        <v>64</v>
      </c>
      <c r="I59" s="31" t="s">
        <v>844</v>
      </c>
      <c r="J59" s="31" t="s">
        <v>259</v>
      </c>
      <c r="K59" s="31" t="s">
        <v>304</v>
      </c>
      <c r="L59" s="719" t="str">
        <f aca="true" t="shared" si="8" ref="L59:L70">E59&amp;I59&amp;J59</f>
        <v>Bendroji chemija, lab.darbai     [[prof. R. Raudonis, F. Ambrulevičius]]       NChL</v>
      </c>
      <c r="M59" s="748"/>
      <c r="N59" s="457">
        <f aca="true" t="shared" si="9" ref="N59:N70">B59*100+C59</f>
        <v>216</v>
      </c>
      <c r="O59" s="504"/>
      <c r="P59" s="473"/>
    </row>
    <row r="60" spans="2:16" s="4" customFormat="1" ht="12.75" customHeight="1">
      <c r="B60" s="42">
        <v>2</v>
      </c>
      <c r="C60" s="42">
        <v>20</v>
      </c>
      <c r="D60" s="42"/>
      <c r="E60" s="457" t="s">
        <v>11</v>
      </c>
      <c r="F60" s="837">
        <v>1</v>
      </c>
      <c r="G60" s="126" t="s">
        <v>133</v>
      </c>
      <c r="H60" s="31"/>
      <c r="I60" s="31"/>
      <c r="J60" s="31"/>
      <c r="K60" s="31"/>
      <c r="L60" s="719" t="str">
        <f t="shared" si="8"/>
        <v>E</v>
      </c>
      <c r="M60" s="748"/>
      <c r="N60" s="457">
        <f t="shared" si="9"/>
        <v>220</v>
      </c>
      <c r="O60" s="504"/>
      <c r="P60" s="473"/>
    </row>
    <row r="61" spans="2:16" ht="12.75" customHeight="1">
      <c r="B61" s="42">
        <v>3</v>
      </c>
      <c r="C61" s="42">
        <v>12</v>
      </c>
      <c r="D61" s="42">
        <v>14</v>
      </c>
      <c r="E61" s="457" t="s">
        <v>512</v>
      </c>
      <c r="F61" s="837">
        <v>1</v>
      </c>
      <c r="G61" s="126" t="s">
        <v>133</v>
      </c>
      <c r="H61" s="31">
        <v>32</v>
      </c>
      <c r="I61" s="31" t="s">
        <v>675</v>
      </c>
      <c r="J61" s="31" t="s">
        <v>144</v>
      </c>
      <c r="K61" s="31" t="s">
        <v>13</v>
      </c>
      <c r="L61" s="719" t="str">
        <f t="shared" si="8"/>
        <v>Matematika, seminaras                        [asist. V. Šumskas]           ASA</v>
      </c>
      <c r="M61" s="748"/>
      <c r="N61" s="457">
        <f t="shared" si="9"/>
        <v>312</v>
      </c>
      <c r="O61" s="504"/>
      <c r="P61" s="473"/>
    </row>
    <row r="62" spans="2:16" ht="12" customHeight="1">
      <c r="B62" s="42">
        <v>3</v>
      </c>
      <c r="C62" s="42">
        <v>14</v>
      </c>
      <c r="D62" s="42">
        <v>16</v>
      </c>
      <c r="E62" s="457" t="s">
        <v>230</v>
      </c>
      <c r="F62" s="837">
        <v>1</v>
      </c>
      <c r="G62" s="126" t="s">
        <v>133</v>
      </c>
      <c r="H62" s="31">
        <v>32</v>
      </c>
      <c r="I62" s="31" t="s">
        <v>138</v>
      </c>
      <c r="J62" s="31" t="s">
        <v>143</v>
      </c>
      <c r="K62" s="31" t="s">
        <v>16</v>
      </c>
      <c r="L62" s="719" t="str">
        <f>E62&amp;I62&amp;J62</f>
        <v> Anglų kalba                        [[doc.I.Rozgienė]]   TGA</v>
      </c>
      <c r="M62" s="748"/>
      <c r="N62" s="457">
        <f>B62*100+C62</f>
        <v>314</v>
      </c>
      <c r="O62" s="504"/>
      <c r="P62" s="473"/>
    </row>
    <row r="63" spans="2:16" s="4" customFormat="1" ht="18" customHeight="1">
      <c r="B63" s="42">
        <v>3</v>
      </c>
      <c r="C63" s="42">
        <v>16</v>
      </c>
      <c r="D63" s="42">
        <v>18</v>
      </c>
      <c r="E63" s="457" t="s">
        <v>246</v>
      </c>
      <c r="F63" s="837">
        <v>1</v>
      </c>
      <c r="G63" s="126" t="s">
        <v>133</v>
      </c>
      <c r="H63" s="31">
        <v>32</v>
      </c>
      <c r="I63" s="31" t="s">
        <v>138</v>
      </c>
      <c r="J63" s="31" t="s">
        <v>143</v>
      </c>
      <c r="K63" s="31" t="s">
        <v>16</v>
      </c>
      <c r="L63" s="719" t="str">
        <f t="shared" si="8"/>
        <v>Anglų kalba 1/3 jungt. gr.[[doc.I.Rozgienė]]   TGA</v>
      </c>
      <c r="M63" s="748"/>
      <c r="N63" s="457">
        <f t="shared" si="9"/>
        <v>316</v>
      </c>
      <c r="O63" s="504"/>
      <c r="P63" s="473"/>
    </row>
    <row r="64" spans="2:16" s="4" customFormat="1" ht="12.75" customHeight="1">
      <c r="B64" s="42">
        <v>3</v>
      </c>
      <c r="C64" s="42">
        <v>18</v>
      </c>
      <c r="D64" s="42"/>
      <c r="E64" s="457" t="s">
        <v>11</v>
      </c>
      <c r="F64" s="837"/>
      <c r="G64" s="126"/>
      <c r="H64" s="31"/>
      <c r="I64" s="31"/>
      <c r="J64" s="31"/>
      <c r="K64" s="31"/>
      <c r="L64" s="719" t="str">
        <f t="shared" si="8"/>
        <v>E</v>
      </c>
      <c r="M64" s="748"/>
      <c r="N64" s="457">
        <f t="shared" si="9"/>
        <v>318</v>
      </c>
      <c r="O64" s="504"/>
      <c r="P64" s="473"/>
    </row>
    <row r="65" spans="1:16" ht="12.75" customHeight="1">
      <c r="A65" s="15"/>
      <c r="B65" s="42">
        <v>4</v>
      </c>
      <c r="C65" s="42">
        <v>10</v>
      </c>
      <c r="D65" s="42">
        <v>12</v>
      </c>
      <c r="E65" s="457" t="s">
        <v>513</v>
      </c>
      <c r="F65" s="837">
        <v>1</v>
      </c>
      <c r="G65" s="126" t="s">
        <v>133</v>
      </c>
      <c r="H65" s="31">
        <v>32</v>
      </c>
      <c r="I65" s="31" t="s">
        <v>593</v>
      </c>
      <c r="J65" s="31" t="s">
        <v>143</v>
      </c>
      <c r="K65" s="31" t="s">
        <v>304</v>
      </c>
      <c r="L65" s="719" t="str">
        <f>E65&amp;I65&amp;J65</f>
        <v> Bendroji chemija, seminaras[[prof. R. Raudonis]]  TGA</v>
      </c>
      <c r="M65" s="748"/>
      <c r="N65" s="457">
        <f>B65*100+C65</f>
        <v>410</v>
      </c>
      <c r="O65" s="763"/>
      <c r="P65" s="473"/>
    </row>
    <row r="66" spans="1:16" ht="12.75" customHeight="1">
      <c r="A66" s="15"/>
      <c r="B66" s="42">
        <v>4</v>
      </c>
      <c r="C66" s="42">
        <v>12</v>
      </c>
      <c r="E66" s="457" t="s">
        <v>11</v>
      </c>
      <c r="F66" s="837">
        <v>1</v>
      </c>
      <c r="G66" s="126" t="s">
        <v>133</v>
      </c>
      <c r="H66" s="31"/>
      <c r="L66" s="719" t="str">
        <f>E66&amp;I66&amp;J66</f>
        <v>E</v>
      </c>
      <c r="M66" s="748"/>
      <c r="N66" s="457">
        <f>B66*100+C66</f>
        <v>412</v>
      </c>
      <c r="O66" s="763"/>
      <c r="P66" s="473"/>
    </row>
    <row r="67" spans="1:16" s="4" customFormat="1" ht="12.75" customHeight="1">
      <c r="A67" s="28"/>
      <c r="B67" s="42">
        <v>4</v>
      </c>
      <c r="C67" s="42">
        <v>14</v>
      </c>
      <c r="D67" s="42">
        <v>17</v>
      </c>
      <c r="E67" s="457" t="s">
        <v>760</v>
      </c>
      <c r="F67" s="837">
        <v>1</v>
      </c>
      <c r="G67" s="126" t="s">
        <v>133</v>
      </c>
      <c r="H67" s="31">
        <v>64</v>
      </c>
      <c r="I67" s="31" t="s">
        <v>762</v>
      </c>
      <c r="J67" s="970" t="s">
        <v>850</v>
      </c>
      <c r="K67" s="31" t="s">
        <v>719</v>
      </c>
      <c r="L67" s="719" t="str">
        <f>E67&amp;I67&amp;J67</f>
        <v>Bendroji biologija, paskaita      [[09.13-11.08   doc. D. Dabkevičienė]]           [[11.09-12.06 doc. I. Prigodina-Lukošienė]]EVAF, Saulėtekio al.9, aud. JR1 a.</v>
      </c>
      <c r="M67" s="748"/>
      <c r="N67" s="457">
        <f>B67*100+C67</f>
        <v>414</v>
      </c>
      <c r="O67" s="504"/>
      <c r="P67" s="473"/>
    </row>
    <row r="68" spans="1:16" s="4" customFormat="1" ht="12.75" customHeight="1">
      <c r="A68" s="28"/>
      <c r="B68" s="42">
        <v>4</v>
      </c>
      <c r="C68" s="42">
        <v>17</v>
      </c>
      <c r="D68" s="42"/>
      <c r="E68" s="457" t="s">
        <v>11</v>
      </c>
      <c r="F68" s="837"/>
      <c r="G68" s="126"/>
      <c r="H68" s="31"/>
      <c r="I68" s="31"/>
      <c r="J68" s="31"/>
      <c r="K68" s="31"/>
      <c r="L68" s="719" t="str">
        <f>E68&amp;I68&amp;J68</f>
        <v>E</v>
      </c>
      <c r="M68" s="748"/>
      <c r="N68" s="457">
        <f>B68*100+C68</f>
        <v>417</v>
      </c>
      <c r="O68" s="504"/>
      <c r="P68" s="473"/>
    </row>
    <row r="69" spans="1:16" s="4" customFormat="1" ht="12.75" customHeight="1">
      <c r="A69" s="28"/>
      <c r="B69" s="42">
        <v>5</v>
      </c>
      <c r="C69" s="42">
        <v>12</v>
      </c>
      <c r="D69" s="42">
        <v>15</v>
      </c>
      <c r="E69" s="457" t="s">
        <v>761</v>
      </c>
      <c r="F69" s="837">
        <v>1</v>
      </c>
      <c r="G69" s="126" t="s">
        <v>133</v>
      </c>
      <c r="H69" s="31">
        <v>64</v>
      </c>
      <c r="I69" s="31" t="s">
        <v>762</v>
      </c>
      <c r="J69" s="970" t="s">
        <v>756</v>
      </c>
      <c r="K69" s="31" t="s">
        <v>719</v>
      </c>
      <c r="L69" s="719" t="str">
        <f>E69&amp;I69&amp;J69</f>
        <v>Bendroji biologija, paskaita [[09.13-11.08   doc. D. Dabkevičienė]]           [[11.09-12.06 doc. I. Prigodina-Lukošienė]]GMC, Saulėtekio al.7, aud. R 401</v>
      </c>
      <c r="M69" s="748"/>
      <c r="N69" s="457">
        <f>B69*100+C69</f>
        <v>512</v>
      </c>
      <c r="O69" s="504"/>
      <c r="P69" s="473"/>
    </row>
    <row r="70" spans="2:16" ht="12.75" customHeight="1">
      <c r="B70" s="42">
        <v>5</v>
      </c>
      <c r="C70" s="42">
        <v>15</v>
      </c>
      <c r="E70" s="457" t="s">
        <v>11</v>
      </c>
      <c r="F70" s="837">
        <v>1</v>
      </c>
      <c r="G70" s="126"/>
      <c r="H70" s="31"/>
      <c r="L70" s="719" t="str">
        <f t="shared" si="8"/>
        <v>E</v>
      </c>
      <c r="M70" s="748"/>
      <c r="N70" s="457">
        <f t="shared" si="9"/>
        <v>515</v>
      </c>
      <c r="O70" s="504"/>
      <c r="P70" s="473"/>
    </row>
    <row r="71" spans="2:16" ht="12.75" customHeight="1">
      <c r="B71" s="42">
        <v>1</v>
      </c>
      <c r="C71" s="42">
        <v>8</v>
      </c>
      <c r="D71" s="42">
        <v>10</v>
      </c>
      <c r="E71" s="950" t="s">
        <v>851</v>
      </c>
      <c r="F71" s="837">
        <v>1</v>
      </c>
      <c r="G71" s="951" t="s">
        <v>134</v>
      </c>
      <c r="H71" s="31">
        <v>32</v>
      </c>
      <c r="I71" s="31" t="s">
        <v>861</v>
      </c>
      <c r="J71" s="31" t="s">
        <v>17</v>
      </c>
      <c r="K71" s="31" t="s">
        <v>13</v>
      </c>
      <c r="L71" s="952" t="str">
        <f>E71&amp;I71&amp;J71</f>
        <v>Matematika, seminaras           [[j. asist. A. Medžiūnas]]OChA</v>
      </c>
      <c r="M71" s="953"/>
      <c r="N71" s="950">
        <f>B71*100+C71</f>
        <v>108</v>
      </c>
      <c r="O71" s="504"/>
      <c r="P71" s="473"/>
    </row>
    <row r="72" spans="2:16" ht="18" customHeight="1">
      <c r="B72" s="42">
        <v>1</v>
      </c>
      <c r="C72" s="42">
        <v>10</v>
      </c>
      <c r="D72" s="42">
        <v>12</v>
      </c>
      <c r="E72" s="950" t="s">
        <v>135</v>
      </c>
      <c r="F72" s="837">
        <v>1</v>
      </c>
      <c r="G72" s="951" t="s">
        <v>134</v>
      </c>
      <c r="H72" s="31">
        <v>32</v>
      </c>
      <c r="I72" s="31" t="s">
        <v>138</v>
      </c>
      <c r="J72" s="31" t="s">
        <v>12</v>
      </c>
      <c r="K72" s="31" t="s">
        <v>16</v>
      </c>
      <c r="L72" s="952" t="str">
        <f aca="true" t="shared" si="10" ref="L72:L82">E72&amp;I72&amp;J72</f>
        <v>Anglų kalba                      [[doc.I.Rozgienė]]   AChA</v>
      </c>
      <c r="M72" s="953"/>
      <c r="N72" s="950">
        <f aca="true" t="shared" si="11" ref="N72:N82">B72*100+C72</f>
        <v>110</v>
      </c>
      <c r="O72" s="504"/>
      <c r="P72" s="473"/>
    </row>
    <row r="73" spans="2:16" ht="12.75" customHeight="1">
      <c r="B73" s="42">
        <v>1</v>
      </c>
      <c r="C73" s="42">
        <v>12</v>
      </c>
      <c r="D73" s="42">
        <v>13</v>
      </c>
      <c r="E73" s="950" t="s">
        <v>11</v>
      </c>
      <c r="F73" s="837">
        <v>1</v>
      </c>
      <c r="G73" s="951" t="s">
        <v>134</v>
      </c>
      <c r="H73" s="31"/>
      <c r="L73" s="952" t="str">
        <f t="shared" si="10"/>
        <v>E</v>
      </c>
      <c r="M73" s="953"/>
      <c r="N73" s="950">
        <f t="shared" si="11"/>
        <v>112</v>
      </c>
      <c r="O73" s="504"/>
      <c r="P73" s="473"/>
    </row>
    <row r="74" spans="1:16" ht="12.75" customHeight="1">
      <c r="A74" s="120"/>
      <c r="B74" s="42">
        <v>1</v>
      </c>
      <c r="C74" s="42">
        <v>13</v>
      </c>
      <c r="D74" s="42">
        <v>18</v>
      </c>
      <c r="E74" s="950" t="s">
        <v>758</v>
      </c>
      <c r="G74" s="951" t="s">
        <v>134</v>
      </c>
      <c r="H74" s="31">
        <v>16</v>
      </c>
      <c r="I74" s="31" t="s">
        <v>759</v>
      </c>
      <c r="J74" s="970" t="s">
        <v>757</v>
      </c>
      <c r="K74" s="31" t="s">
        <v>719</v>
      </c>
      <c r="L74" s="952" t="str">
        <f>E74&amp;I74&amp;J74</f>
        <v>Bendroji biologija, laboratoriniai darbai  11.9-12.06      [[doc. I. Prigodina-Lukošienė]]      GMC, Saulėtekio al.7, </v>
      </c>
      <c r="M74" s="953"/>
      <c r="N74" s="950">
        <f>B74*100+C74</f>
        <v>113</v>
      </c>
      <c r="O74" s="504"/>
      <c r="P74" s="473"/>
    </row>
    <row r="75" spans="2:16" ht="12.75" customHeight="1">
      <c r="B75" s="42">
        <v>1</v>
      </c>
      <c r="C75" s="42">
        <v>18</v>
      </c>
      <c r="E75" s="950" t="s">
        <v>11</v>
      </c>
      <c r="G75" s="951"/>
      <c r="H75" s="31"/>
      <c r="L75" s="952" t="str">
        <f>E75&amp;I75&amp;J75</f>
        <v>E</v>
      </c>
      <c r="M75" s="953"/>
      <c r="N75" s="950">
        <f>B75*100+C75</f>
        <v>118</v>
      </c>
      <c r="O75" s="504"/>
      <c r="P75" s="473"/>
    </row>
    <row r="76" spans="2:16" ht="12.75" customHeight="1">
      <c r="B76" s="42">
        <v>2</v>
      </c>
      <c r="C76" s="42">
        <v>8</v>
      </c>
      <c r="D76" s="42">
        <v>12</v>
      </c>
      <c r="E76" s="950" t="s">
        <v>853</v>
      </c>
      <c r="F76" s="837">
        <v>1</v>
      </c>
      <c r="G76" s="951" t="s">
        <v>134</v>
      </c>
      <c r="H76" s="31">
        <v>64</v>
      </c>
      <c r="I76" s="44" t="s">
        <v>852</v>
      </c>
      <c r="J76" s="31" t="s">
        <v>93</v>
      </c>
      <c r="K76" s="31" t="s">
        <v>304</v>
      </c>
      <c r="L76" s="952" t="str">
        <f t="shared" si="10"/>
        <v>Bendroji chemija, lab. darbai       [[lekt. J. Kiuberis, lekt. R. Voronovič]]                BNChL</v>
      </c>
      <c r="M76" s="953"/>
      <c r="N76" s="950">
        <f t="shared" si="11"/>
        <v>208</v>
      </c>
      <c r="O76" s="504"/>
      <c r="P76" s="473"/>
    </row>
    <row r="77" spans="2:16" ht="12.75" customHeight="1">
      <c r="B77" s="42">
        <v>2</v>
      </c>
      <c r="C77" s="42">
        <v>12</v>
      </c>
      <c r="D77" s="42">
        <v>14</v>
      </c>
      <c r="E77" s="950" t="s">
        <v>246</v>
      </c>
      <c r="F77" s="837">
        <v>1</v>
      </c>
      <c r="G77" s="951" t="s">
        <v>841</v>
      </c>
      <c r="H77" s="31">
        <v>32</v>
      </c>
      <c r="I77" s="31" t="s">
        <v>138</v>
      </c>
      <c r="J77" s="31" t="s">
        <v>12</v>
      </c>
      <c r="K77" s="31" t="s">
        <v>16</v>
      </c>
      <c r="L77" s="952" t="str">
        <f t="shared" si="10"/>
        <v>Anglų kalba 1/3 jungt. gr.[[doc.I.Rozgienė]]   AChA</v>
      </c>
      <c r="M77" s="953"/>
      <c r="N77" s="950">
        <f t="shared" si="11"/>
        <v>212</v>
      </c>
      <c r="O77" s="504"/>
      <c r="P77" s="473"/>
    </row>
    <row r="78" spans="2:16" ht="12.75" customHeight="1">
      <c r="B78" s="42">
        <v>2</v>
      </c>
      <c r="C78" s="42">
        <v>14</v>
      </c>
      <c r="E78" s="950" t="s">
        <v>11</v>
      </c>
      <c r="F78" s="837">
        <v>1</v>
      </c>
      <c r="G78" s="951" t="s">
        <v>134</v>
      </c>
      <c r="H78" s="31">
        <v>32</v>
      </c>
      <c r="L78" s="952" t="str">
        <f t="shared" si="10"/>
        <v>E</v>
      </c>
      <c r="M78" s="953"/>
      <c r="N78" s="950">
        <f t="shared" si="11"/>
        <v>214</v>
      </c>
      <c r="O78" s="504"/>
      <c r="P78" s="473"/>
    </row>
    <row r="79" spans="2:16" ht="18" customHeight="1">
      <c r="B79" s="42">
        <v>3</v>
      </c>
      <c r="C79" s="42">
        <v>12</v>
      </c>
      <c r="D79" s="42">
        <v>14</v>
      </c>
      <c r="E79" s="950" t="s">
        <v>135</v>
      </c>
      <c r="F79" s="837">
        <v>1</v>
      </c>
      <c r="G79" s="951" t="s">
        <v>134</v>
      </c>
      <c r="H79" s="31">
        <v>32</v>
      </c>
      <c r="I79" s="31" t="s">
        <v>138</v>
      </c>
      <c r="J79" s="31" t="s">
        <v>14</v>
      </c>
      <c r="K79" s="31" t="s">
        <v>16</v>
      </c>
      <c r="L79" s="952" t="str">
        <f>E79&amp;I79&amp;J79</f>
        <v>Anglų kalba                      [[doc.I.Rozgienė]]   PChA</v>
      </c>
      <c r="M79" s="953"/>
      <c r="N79" s="950">
        <f>B79*100+C79</f>
        <v>312</v>
      </c>
      <c r="O79" s="504"/>
      <c r="P79" s="473"/>
    </row>
    <row r="80" spans="1:16" ht="12.75" customHeight="1">
      <c r="A80" s="1337"/>
      <c r="B80" s="42">
        <v>3</v>
      </c>
      <c r="C80" s="42">
        <v>14</v>
      </c>
      <c r="D80" s="42">
        <v>16</v>
      </c>
      <c r="E80" s="950" t="s">
        <v>505</v>
      </c>
      <c r="F80" s="837">
        <v>1</v>
      </c>
      <c r="G80" s="951" t="s">
        <v>134</v>
      </c>
      <c r="H80" s="31">
        <v>32</v>
      </c>
      <c r="I80" s="31" t="s">
        <v>861</v>
      </c>
      <c r="J80" s="31" t="s">
        <v>144</v>
      </c>
      <c r="K80" s="31" t="s">
        <v>13</v>
      </c>
      <c r="L80" s="952" t="str">
        <f t="shared" si="10"/>
        <v>Matematika, seminaras  [[j. asist. A. Medžiūnas]]ASA</v>
      </c>
      <c r="M80" s="953"/>
      <c r="N80" s="950">
        <f t="shared" si="11"/>
        <v>314</v>
      </c>
      <c r="O80" s="504"/>
      <c r="P80" s="473"/>
    </row>
    <row r="81" spans="1:16" ht="12.75" customHeight="1">
      <c r="A81" s="121"/>
      <c r="B81" s="42">
        <v>3</v>
      </c>
      <c r="C81" s="42">
        <v>16</v>
      </c>
      <c r="E81" s="950" t="s">
        <v>11</v>
      </c>
      <c r="F81" s="837">
        <v>1</v>
      </c>
      <c r="G81" s="951" t="s">
        <v>134</v>
      </c>
      <c r="H81" s="31"/>
      <c r="L81" s="952" t="str">
        <f t="shared" si="10"/>
        <v>E</v>
      </c>
      <c r="M81" s="953"/>
      <c r="N81" s="950">
        <f t="shared" si="11"/>
        <v>316</v>
      </c>
      <c r="O81" s="504"/>
      <c r="P81" s="473"/>
    </row>
    <row r="82" spans="2:16" ht="12.75" customHeight="1">
      <c r="B82" s="42">
        <v>4</v>
      </c>
      <c r="C82" s="42">
        <v>8</v>
      </c>
      <c r="D82" s="42">
        <v>10</v>
      </c>
      <c r="E82" s="950" t="s">
        <v>11</v>
      </c>
      <c r="F82" s="837">
        <v>1</v>
      </c>
      <c r="G82" s="951" t="s">
        <v>134</v>
      </c>
      <c r="H82" s="31"/>
      <c r="L82" s="952" t="str">
        <f t="shared" si="10"/>
        <v>E</v>
      </c>
      <c r="M82" s="953"/>
      <c r="N82" s="950">
        <f t="shared" si="11"/>
        <v>408</v>
      </c>
      <c r="O82" s="504"/>
      <c r="P82" s="473"/>
    </row>
    <row r="83" spans="2:16" ht="12.75" customHeight="1">
      <c r="B83" s="42">
        <v>4</v>
      </c>
      <c r="C83" s="42">
        <v>10</v>
      </c>
      <c r="D83" s="42">
        <v>12</v>
      </c>
      <c r="E83" s="950" t="s">
        <v>514</v>
      </c>
      <c r="F83" s="837">
        <v>1</v>
      </c>
      <c r="G83" s="951" t="s">
        <v>134</v>
      </c>
      <c r="H83" s="31">
        <v>32</v>
      </c>
      <c r="I83" s="31" t="s">
        <v>595</v>
      </c>
      <c r="J83" s="31" t="s">
        <v>14</v>
      </c>
      <c r="K83" s="31" t="s">
        <v>304</v>
      </c>
      <c r="L83" s="952" t="str">
        <f>E83&amp;I83&amp;J83</f>
        <v>Bendroji chemija, seminaras    [[F. Ambrulevičius]]  PChA</v>
      </c>
      <c r="M83" s="953"/>
      <c r="N83" s="950">
        <f>B83*100+C83</f>
        <v>410</v>
      </c>
      <c r="O83" s="504"/>
      <c r="P83" s="473"/>
    </row>
    <row r="84" spans="2:16" ht="12.75" customHeight="1">
      <c r="B84" s="42">
        <v>4</v>
      </c>
      <c r="C84" s="42">
        <v>12</v>
      </c>
      <c r="D84" s="42">
        <v>14</v>
      </c>
      <c r="E84" s="950" t="s">
        <v>11</v>
      </c>
      <c r="G84" s="951"/>
      <c r="H84" s="31"/>
      <c r="L84" s="952" t="str">
        <f>E84&amp;I84&amp;J84</f>
        <v>E</v>
      </c>
      <c r="M84" s="953"/>
      <c r="N84" s="950">
        <f>B84*100+C84</f>
        <v>412</v>
      </c>
      <c r="O84" s="504"/>
      <c r="P84" s="473"/>
    </row>
    <row r="85" spans="1:16" ht="12.75" customHeight="1">
      <c r="A85" s="1" t="s">
        <v>76</v>
      </c>
      <c r="B85" s="42">
        <v>4</v>
      </c>
      <c r="C85" s="42">
        <v>14</v>
      </c>
      <c r="D85" s="42">
        <v>17</v>
      </c>
      <c r="E85" s="950" t="s">
        <v>125</v>
      </c>
      <c r="F85" s="837">
        <v>1</v>
      </c>
      <c r="G85" s="951" t="s">
        <v>134</v>
      </c>
      <c r="H85" s="31">
        <v>48</v>
      </c>
      <c r="I85" s="31" t="s">
        <v>280</v>
      </c>
      <c r="J85" s="970" t="s">
        <v>583</v>
      </c>
      <c r="K85" s="31" t="s">
        <v>719</v>
      </c>
      <c r="L85" s="952" t="str">
        <f>E85&amp;I85&amp;J85</f>
        <v>Bendroji biologija   [[dr.Daiva Dabkevičienė]]            GMC, Saulėtekio al.7, aud. R102 </v>
      </c>
      <c r="M85" s="953"/>
      <c r="N85" s="950">
        <f>B85*100+C85</f>
        <v>414</v>
      </c>
      <c r="O85" s="504"/>
      <c r="P85" s="473"/>
    </row>
    <row r="86" spans="2:16" ht="12.75" customHeight="1">
      <c r="B86" s="42">
        <v>4</v>
      </c>
      <c r="C86" s="42">
        <v>17</v>
      </c>
      <c r="E86" s="950" t="s">
        <v>11</v>
      </c>
      <c r="G86" s="951"/>
      <c r="H86" s="31"/>
      <c r="J86" s="845"/>
      <c r="L86" s="952" t="str">
        <f>E86&amp;I86&amp;J86</f>
        <v>E</v>
      </c>
      <c r="M86" s="953"/>
      <c r="N86" s="950">
        <f>B86*100+C86</f>
        <v>417</v>
      </c>
      <c r="O86" s="504"/>
      <c r="P86" s="473"/>
    </row>
    <row r="87" spans="1:16" ht="13.5" customHeight="1" thickBot="1">
      <c r="A87" s="981"/>
      <c r="B87" s="45">
        <v>5</v>
      </c>
      <c r="C87" s="45">
        <v>12</v>
      </c>
      <c r="D87" s="45"/>
      <c r="E87" s="975" t="s">
        <v>11</v>
      </c>
      <c r="F87" s="954">
        <v>1</v>
      </c>
      <c r="G87" s="976" t="s">
        <v>134</v>
      </c>
      <c r="H87" s="46"/>
      <c r="I87" s="46"/>
      <c r="J87" s="46"/>
      <c r="K87" s="46"/>
      <c r="L87" s="977" t="str">
        <f>E87&amp;I87&amp;J87</f>
        <v>E</v>
      </c>
      <c r="M87" s="978"/>
      <c r="N87" s="975">
        <f>B87*100+C87</f>
        <v>512</v>
      </c>
      <c r="O87" s="46"/>
      <c r="P87" s="475"/>
    </row>
    <row r="88" spans="2:16" ht="12.75" customHeight="1">
      <c r="B88" s="43">
        <v>1</v>
      </c>
      <c r="C88" s="43">
        <v>14</v>
      </c>
      <c r="D88" s="43"/>
      <c r="E88" s="971" t="s">
        <v>11</v>
      </c>
      <c r="F88" s="955">
        <v>1</v>
      </c>
      <c r="G88" s="972">
        <v>6</v>
      </c>
      <c r="H88" s="44"/>
      <c r="I88" s="44"/>
      <c r="J88" s="44"/>
      <c r="K88" s="44"/>
      <c r="L88" s="973" t="str">
        <f aca="true" t="shared" si="12" ref="L88:L100">E88&amp;I88&amp;J88</f>
        <v>E</v>
      </c>
      <c r="M88" s="974"/>
      <c r="N88" s="971">
        <f aca="true" t="shared" si="13" ref="N88:N100">B88*100+C88</f>
        <v>114</v>
      </c>
      <c r="O88" s="979"/>
      <c r="P88" s="980"/>
    </row>
    <row r="89" spans="2:16" s="4" customFormat="1" ht="12.75" customHeight="1">
      <c r="B89" s="42">
        <v>2</v>
      </c>
      <c r="C89" s="42">
        <v>10</v>
      </c>
      <c r="D89" s="42"/>
      <c r="E89" s="961" t="s">
        <v>11</v>
      </c>
      <c r="F89" s="837">
        <v>1</v>
      </c>
      <c r="G89" s="960">
        <v>6</v>
      </c>
      <c r="H89" s="31"/>
      <c r="I89" s="31"/>
      <c r="J89" s="31"/>
      <c r="K89" s="31"/>
      <c r="L89" s="962" t="str">
        <f t="shared" si="12"/>
        <v>E</v>
      </c>
      <c r="M89" s="963"/>
      <c r="N89" s="961">
        <f t="shared" si="13"/>
        <v>210</v>
      </c>
      <c r="O89" s="504"/>
      <c r="P89" s="473"/>
    </row>
    <row r="90" spans="2:16" ht="12.75" customHeight="1">
      <c r="B90" s="42">
        <v>3</v>
      </c>
      <c r="C90" s="42">
        <v>8</v>
      </c>
      <c r="D90" s="42">
        <v>10</v>
      </c>
      <c r="E90" s="961" t="s">
        <v>121</v>
      </c>
      <c r="F90" s="837">
        <v>1</v>
      </c>
      <c r="G90" s="960">
        <v>6</v>
      </c>
      <c r="H90" s="31">
        <v>32</v>
      </c>
      <c r="I90" s="31" t="s">
        <v>203</v>
      </c>
      <c r="J90" s="31" t="s">
        <v>20</v>
      </c>
      <c r="K90" s="31" t="s">
        <v>304</v>
      </c>
      <c r="L90" s="962" t="str">
        <f>E90&amp;I90&amp;J90</f>
        <v>Bendroji chemija       [[prof.R.Raudonis]]     NChA</v>
      </c>
      <c r="M90" s="963"/>
      <c r="N90" s="961">
        <f>B90*100+C90</f>
        <v>308</v>
      </c>
      <c r="O90" s="504"/>
      <c r="P90" s="473"/>
    </row>
    <row r="91" spans="2:16" ht="12.75" customHeight="1">
      <c r="B91" s="42">
        <v>3</v>
      </c>
      <c r="C91" s="42">
        <v>10</v>
      </c>
      <c r="D91" s="42">
        <v>12</v>
      </c>
      <c r="E91" s="961" t="s">
        <v>225</v>
      </c>
      <c r="F91" s="837">
        <v>1</v>
      </c>
      <c r="G91" s="960">
        <v>6</v>
      </c>
      <c r="H91" s="31">
        <v>32</v>
      </c>
      <c r="I91" s="31" t="s">
        <v>716</v>
      </c>
      <c r="J91" s="31" t="s">
        <v>20</v>
      </c>
      <c r="K91" s="31" t="s">
        <v>13</v>
      </c>
      <c r="L91" s="962" t="str">
        <f>E91&amp;I91&amp;J91</f>
        <v> Matematika        [[asist.A.Kavaliauskas]]            NChA</v>
      </c>
      <c r="M91" s="963"/>
      <c r="N91" s="961">
        <f>B91*100+C91</f>
        <v>310</v>
      </c>
      <c r="O91" s="504"/>
      <c r="P91" s="473"/>
    </row>
    <row r="92" spans="2:16" ht="12.75" customHeight="1">
      <c r="B92" s="42">
        <v>3</v>
      </c>
      <c r="C92" s="42">
        <v>12</v>
      </c>
      <c r="E92" s="961" t="s">
        <v>11</v>
      </c>
      <c r="F92" s="837">
        <v>1</v>
      </c>
      <c r="G92" s="960">
        <v>6</v>
      </c>
      <c r="H92" s="31"/>
      <c r="L92" s="962" t="str">
        <f t="shared" si="12"/>
        <v>E</v>
      </c>
      <c r="M92" s="963"/>
      <c r="N92" s="961">
        <f t="shared" si="13"/>
        <v>312</v>
      </c>
      <c r="O92" s="504"/>
      <c r="P92" s="473"/>
    </row>
    <row r="93" spans="2:16" ht="12.75" customHeight="1">
      <c r="B93" s="42">
        <v>4</v>
      </c>
      <c r="C93" s="42">
        <v>8</v>
      </c>
      <c r="D93" s="42">
        <v>10</v>
      </c>
      <c r="E93" s="961" t="s">
        <v>121</v>
      </c>
      <c r="F93" s="837">
        <v>1</v>
      </c>
      <c r="G93" s="960">
        <v>6</v>
      </c>
      <c r="H93" s="31">
        <v>32</v>
      </c>
      <c r="I93" s="31" t="s">
        <v>203</v>
      </c>
      <c r="J93" s="31" t="s">
        <v>20</v>
      </c>
      <c r="K93" s="31" t="s">
        <v>304</v>
      </c>
      <c r="L93" s="962" t="str">
        <f>E93&amp;I93&amp;J93</f>
        <v>Bendroji chemija       [[prof.R.Raudonis]]     NChA</v>
      </c>
      <c r="M93" s="963"/>
      <c r="N93" s="961">
        <f>B93*100+C93</f>
        <v>408</v>
      </c>
      <c r="O93" s="504"/>
      <c r="P93" s="473"/>
    </row>
    <row r="94" spans="2:16" ht="12.75" customHeight="1">
      <c r="B94" s="42">
        <v>4</v>
      </c>
      <c r="C94" s="42">
        <v>10</v>
      </c>
      <c r="D94" s="42">
        <v>12</v>
      </c>
      <c r="E94" s="961" t="s">
        <v>672</v>
      </c>
      <c r="F94" s="837">
        <v>1</v>
      </c>
      <c r="G94" s="960"/>
      <c r="H94" s="31">
        <v>32</v>
      </c>
      <c r="I94" s="31" t="s">
        <v>671</v>
      </c>
      <c r="J94" s="31" t="s">
        <v>20</v>
      </c>
      <c r="K94" s="31" t="s">
        <v>304</v>
      </c>
      <c r="L94" s="962" t="str">
        <f>E94&amp;I94&amp;J94</f>
        <v>Programavimo ir duomenų analizės įvadas                            [[doc. L. Vilčiauskas]]  NChA</v>
      </c>
      <c r="M94" s="963"/>
      <c r="N94" s="961">
        <f>B94*100+C94</f>
        <v>410</v>
      </c>
      <c r="O94" s="504"/>
      <c r="P94" s="473"/>
    </row>
    <row r="95" spans="2:16" s="4" customFormat="1" ht="12.75" customHeight="1">
      <c r="B95" s="42">
        <v>4</v>
      </c>
      <c r="C95" s="42">
        <v>12</v>
      </c>
      <c r="D95" s="42"/>
      <c r="E95" s="961" t="s">
        <v>11</v>
      </c>
      <c r="F95" s="837"/>
      <c r="G95" s="960"/>
      <c r="H95" s="31"/>
      <c r="I95" s="31"/>
      <c r="J95" s="31"/>
      <c r="K95" s="31"/>
      <c r="L95" s="962" t="str">
        <f t="shared" si="12"/>
        <v>E</v>
      </c>
      <c r="M95" s="963"/>
      <c r="N95" s="961">
        <f t="shared" si="13"/>
        <v>412</v>
      </c>
      <c r="O95" s="504"/>
      <c r="P95" s="473"/>
    </row>
    <row r="96" spans="2:16" ht="12.75" customHeight="1">
      <c r="B96" s="42">
        <v>5</v>
      </c>
      <c r="C96" s="42">
        <v>8</v>
      </c>
      <c r="D96" s="42">
        <v>10</v>
      </c>
      <c r="E96" s="961" t="s">
        <v>225</v>
      </c>
      <c r="F96" s="837">
        <v>1</v>
      </c>
      <c r="G96" s="960">
        <v>6</v>
      </c>
      <c r="H96" s="31">
        <v>32</v>
      </c>
      <c r="I96" s="31" t="s">
        <v>716</v>
      </c>
      <c r="J96" s="31" t="s">
        <v>20</v>
      </c>
      <c r="K96" s="31" t="s">
        <v>13</v>
      </c>
      <c r="L96" s="962" t="str">
        <f>E96&amp;I96&amp;J96</f>
        <v> Matematika        [[asist.A.Kavaliauskas]]            NChA</v>
      </c>
      <c r="M96" s="963"/>
      <c r="N96" s="961">
        <f>B96*100+C96</f>
        <v>508</v>
      </c>
      <c r="O96" s="504"/>
      <c r="P96" s="473"/>
    </row>
    <row r="97" spans="2:16" ht="15" customHeight="1">
      <c r="B97" s="42">
        <v>5</v>
      </c>
      <c r="C97" s="42">
        <v>10</v>
      </c>
      <c r="D97" s="42">
        <v>12</v>
      </c>
      <c r="E97" s="961" t="s">
        <v>186</v>
      </c>
      <c r="F97" s="837">
        <v>1</v>
      </c>
      <c r="G97" s="960">
        <v>5</v>
      </c>
      <c r="H97" s="31">
        <v>32</v>
      </c>
      <c r="I97" s="31" t="s">
        <v>680</v>
      </c>
      <c r="J97" s="31" t="s">
        <v>20</v>
      </c>
      <c r="K97" s="31" t="s">
        <v>304</v>
      </c>
      <c r="L97" s="962" t="str">
        <f>E97&amp;I97&amp;J97</f>
        <v>Studijų įvadas                                                          [[ {09-10 mėn.}        lekt. J.Kiuberis;                                   {11-12 mėn.}     doc.V.Urbonienė]]          NChA</v>
      </c>
      <c r="M97" s="963"/>
      <c r="N97" s="961">
        <f>B97*100+C97</f>
        <v>510</v>
      </c>
      <c r="O97" s="720"/>
      <c r="P97" s="474"/>
    </row>
    <row r="98" spans="1:16" ht="13.5" customHeight="1" thickBot="1">
      <c r="A98" s="32"/>
      <c r="B98" s="45">
        <v>5</v>
      </c>
      <c r="C98" s="45">
        <v>12</v>
      </c>
      <c r="D98" s="45"/>
      <c r="E98" s="967" t="s">
        <v>11</v>
      </c>
      <c r="F98" s="954">
        <v>1</v>
      </c>
      <c r="G98" s="967">
        <v>6</v>
      </c>
      <c r="H98" s="46"/>
      <c r="I98" s="46"/>
      <c r="J98" s="46"/>
      <c r="K98" s="46"/>
      <c r="L98" s="968" t="str">
        <f t="shared" si="12"/>
        <v>E</v>
      </c>
      <c r="M98" s="969"/>
      <c r="N98" s="967">
        <f t="shared" si="13"/>
        <v>512</v>
      </c>
      <c r="O98" s="714"/>
      <c r="P98" s="475"/>
    </row>
    <row r="99" spans="2:14" ht="12.75" customHeight="1">
      <c r="B99" s="42">
        <v>1</v>
      </c>
      <c r="C99" s="42">
        <v>12</v>
      </c>
      <c r="D99" s="42">
        <v>14</v>
      </c>
      <c r="E99" s="54" t="s">
        <v>517</v>
      </c>
      <c r="F99" s="837">
        <v>3</v>
      </c>
      <c r="G99" s="382">
        <v>1</v>
      </c>
      <c r="H99" s="31">
        <v>32</v>
      </c>
      <c r="I99" s="31" t="s">
        <v>581</v>
      </c>
      <c r="J99" s="544" t="s">
        <v>882</v>
      </c>
      <c r="K99" s="31" t="s">
        <v>304</v>
      </c>
      <c r="L99" s="715" t="str">
        <f>E99&amp;I99&amp;J99</f>
        <v> Kvantinė chemija , seminaras[[doc. L. Vilčiauskas]]  MIF, 311 a.</v>
      </c>
      <c r="M99" s="745"/>
      <c r="N99" s="54">
        <f>B99*100+C99</f>
        <v>112</v>
      </c>
    </row>
    <row r="100" spans="2:14" ht="12.75" customHeight="1">
      <c r="B100" s="42">
        <v>1</v>
      </c>
      <c r="C100" s="42">
        <v>14</v>
      </c>
      <c r="E100" s="54" t="s">
        <v>11</v>
      </c>
      <c r="F100" s="837">
        <v>3</v>
      </c>
      <c r="G100" s="382">
        <v>1</v>
      </c>
      <c r="H100" s="31"/>
      <c r="L100" s="715" t="str">
        <f t="shared" si="12"/>
        <v>E</v>
      </c>
      <c r="M100" s="745"/>
      <c r="N100" s="54">
        <f t="shared" si="13"/>
        <v>114</v>
      </c>
    </row>
    <row r="101" spans="2:14" ht="12.75" customHeight="1">
      <c r="B101" s="42">
        <v>1</v>
      </c>
      <c r="C101" s="42">
        <v>14</v>
      </c>
      <c r="D101" s="42">
        <v>16</v>
      </c>
      <c r="E101" s="833" t="s">
        <v>28</v>
      </c>
      <c r="F101" s="837">
        <v>3</v>
      </c>
      <c r="G101" s="1174">
        <v>1</v>
      </c>
      <c r="H101" s="31">
        <v>32</v>
      </c>
      <c r="I101" s="31" t="s">
        <v>580</v>
      </c>
      <c r="J101" s="31" t="s">
        <v>20</v>
      </c>
      <c r="K101" s="31" t="s">
        <v>304</v>
      </c>
      <c r="L101" s="721" t="str">
        <f>E101&amp;I101&amp;J101</f>
        <v>Kvantinė chemija   [[doc.L. Vilčiauskas]]  NChA</v>
      </c>
      <c r="M101" s="749"/>
      <c r="N101" s="459">
        <f>B101*100+C101</f>
        <v>114</v>
      </c>
    </row>
    <row r="102" spans="1:14" ht="12.75" customHeight="1">
      <c r="A102" s="27"/>
      <c r="B102" s="42">
        <v>1</v>
      </c>
      <c r="C102" s="42">
        <v>16</v>
      </c>
      <c r="E102" s="54" t="s">
        <v>11</v>
      </c>
      <c r="G102" s="382"/>
      <c r="H102" s="31"/>
      <c r="L102" s="715" t="str">
        <f>E102&amp;I102&amp;J102</f>
        <v>E</v>
      </c>
      <c r="M102" s="745"/>
      <c r="N102" s="54">
        <f>B102*100+C102</f>
        <v>116</v>
      </c>
    </row>
    <row r="103" spans="2:14" ht="12.75" customHeight="1">
      <c r="B103" s="42">
        <v>2</v>
      </c>
      <c r="C103" s="42">
        <v>11</v>
      </c>
      <c r="D103" s="42">
        <v>15</v>
      </c>
      <c r="E103" s="54" t="s">
        <v>158</v>
      </c>
      <c r="F103" s="837">
        <v>3</v>
      </c>
      <c r="G103" s="382">
        <v>1</v>
      </c>
      <c r="H103" s="31">
        <v>32</v>
      </c>
      <c r="I103" s="31" t="s">
        <v>689</v>
      </c>
      <c r="J103" s="31" t="s">
        <v>200</v>
      </c>
      <c r="K103" s="31" t="s">
        <v>22</v>
      </c>
      <c r="L103" s="715" t="str">
        <f aca="true" t="shared" si="14" ref="L103:L110">E103&amp;I103&amp;J103</f>
        <v>Fizika, lab.darbai (1/2 gr., 1/2 sav.)   [[lekt. R. Bandzevičiūtė]]    FF,424 kab. III R</v>
      </c>
      <c r="M103" s="745"/>
      <c r="N103" s="54">
        <f aca="true" t="shared" si="15" ref="N103:N110">B103*100+C103</f>
        <v>211</v>
      </c>
    </row>
    <row r="104" spans="2:14" ht="13.5" customHeight="1">
      <c r="B104" s="42">
        <v>2</v>
      </c>
      <c r="C104" s="42">
        <v>15</v>
      </c>
      <c r="D104" s="42">
        <v>17</v>
      </c>
      <c r="E104" s="823" t="s">
        <v>515</v>
      </c>
      <c r="F104" s="955">
        <v>3</v>
      </c>
      <c r="G104" s="964">
        <v>1</v>
      </c>
      <c r="H104" s="44">
        <v>32</v>
      </c>
      <c r="I104" s="44" t="s">
        <v>690</v>
      </c>
      <c r="J104" s="44" t="s">
        <v>157</v>
      </c>
      <c r="K104" s="44" t="s">
        <v>22</v>
      </c>
      <c r="L104" s="965" t="str">
        <f>E104&amp;I104&amp;J104</f>
        <v>   Fizika , seminaras                 [[lekt. M. Velička]]    FF, 105a</v>
      </c>
      <c r="M104" s="966"/>
      <c r="N104" s="823">
        <f>B104*100+C104</f>
        <v>215</v>
      </c>
    </row>
    <row r="105" spans="2:14" ht="12.75" customHeight="1">
      <c r="B105" s="42">
        <v>2</v>
      </c>
      <c r="C105" s="42">
        <v>17</v>
      </c>
      <c r="E105" s="54" t="s">
        <v>11</v>
      </c>
      <c r="F105" s="837">
        <v>3</v>
      </c>
      <c r="G105" s="382">
        <v>1</v>
      </c>
      <c r="H105" s="31"/>
      <c r="L105" s="715" t="str">
        <f t="shared" si="14"/>
        <v>E</v>
      </c>
      <c r="M105" s="745"/>
      <c r="N105" s="54">
        <f t="shared" si="15"/>
        <v>217</v>
      </c>
    </row>
    <row r="106" spans="2:14" ht="12.75" customHeight="1">
      <c r="B106" s="42">
        <v>3</v>
      </c>
      <c r="C106" s="42">
        <v>8</v>
      </c>
      <c r="D106" s="42">
        <v>12</v>
      </c>
      <c r="E106" s="54" t="s">
        <v>87</v>
      </c>
      <c r="F106" s="837">
        <v>3</v>
      </c>
      <c r="G106" s="382">
        <v>1</v>
      </c>
      <c r="H106" s="31">
        <v>64</v>
      </c>
      <c r="I106" s="31" t="s">
        <v>825</v>
      </c>
      <c r="J106" s="31" t="s">
        <v>24</v>
      </c>
      <c r="K106" s="31" t="s">
        <v>23</v>
      </c>
      <c r="L106" s="715" t="str">
        <f>E106&amp;I106&amp;J106</f>
        <v>Organinė chemija , lab. darbai    [[doc. J. Dodonova, doc. V. Jakubkienė]]   OChL</v>
      </c>
      <c r="M106" s="745"/>
      <c r="N106" s="54">
        <f>B106*100+C106</f>
        <v>308</v>
      </c>
    </row>
    <row r="107" spans="2:14" ht="12.75" customHeight="1">
      <c r="B107" s="42">
        <v>3</v>
      </c>
      <c r="C107" s="42">
        <v>12</v>
      </c>
      <c r="E107" s="54" t="s">
        <v>11</v>
      </c>
      <c r="F107" s="837">
        <v>3</v>
      </c>
      <c r="G107" s="382">
        <v>1</v>
      </c>
      <c r="H107" s="31"/>
      <c r="L107" s="715" t="str">
        <f t="shared" si="14"/>
        <v>E</v>
      </c>
      <c r="M107" s="745"/>
      <c r="N107" s="54">
        <f t="shared" si="15"/>
        <v>312</v>
      </c>
    </row>
    <row r="108" spans="1:14" ht="12.75" customHeight="1">
      <c r="A108" s="908" t="s">
        <v>571</v>
      </c>
      <c r="B108" s="909">
        <v>3</v>
      </c>
      <c r="C108" s="909">
        <v>15</v>
      </c>
      <c r="D108" s="909">
        <v>18</v>
      </c>
      <c r="E108" s="910" t="s">
        <v>403</v>
      </c>
      <c r="F108" s="956">
        <v>3</v>
      </c>
      <c r="G108" s="911" t="s">
        <v>139</v>
      </c>
      <c r="H108" s="912" t="s">
        <v>122</v>
      </c>
      <c r="I108" s="912" t="s">
        <v>289</v>
      </c>
      <c r="J108" s="912" t="s">
        <v>51</v>
      </c>
      <c r="K108" s="912" t="s">
        <v>304</v>
      </c>
      <c r="L108" s="715" t="str">
        <f t="shared" si="14"/>
        <v>Muziejinių rinkimų ir dailės kūrinių technologijų istorija, paskaita ir pratybos  [[prof.J.Senvaitienė]] GRC</v>
      </c>
      <c r="M108" s="745"/>
      <c r="N108" s="54">
        <f t="shared" si="15"/>
        <v>315</v>
      </c>
    </row>
    <row r="109" spans="2:14" ht="12.75" customHeight="1">
      <c r="B109" s="42">
        <v>3</v>
      </c>
      <c r="C109" s="42">
        <v>18</v>
      </c>
      <c r="E109" s="54" t="s">
        <v>11</v>
      </c>
      <c r="F109" s="837">
        <v>3</v>
      </c>
      <c r="G109" s="382">
        <v>1</v>
      </c>
      <c r="H109" s="31"/>
      <c r="L109" s="715" t="str">
        <f t="shared" si="14"/>
        <v>E</v>
      </c>
      <c r="M109" s="745"/>
      <c r="N109" s="54">
        <f t="shared" si="15"/>
        <v>318</v>
      </c>
    </row>
    <row r="110" spans="2:14" ht="13.5" customHeight="1" thickBot="1">
      <c r="B110" s="42">
        <v>4</v>
      </c>
      <c r="C110" s="42">
        <v>13</v>
      </c>
      <c r="E110" s="54" t="s">
        <v>11</v>
      </c>
      <c r="F110" s="837">
        <v>3</v>
      </c>
      <c r="G110" s="382">
        <v>1</v>
      </c>
      <c r="H110" s="31"/>
      <c r="L110" s="716" t="str">
        <f t="shared" si="14"/>
        <v>E</v>
      </c>
      <c r="M110" s="751"/>
      <c r="N110" s="54">
        <f t="shared" si="15"/>
        <v>413</v>
      </c>
    </row>
    <row r="111" spans="2:14" ht="13.5" customHeight="1">
      <c r="B111" s="42">
        <v>4</v>
      </c>
      <c r="C111" s="42">
        <v>13</v>
      </c>
      <c r="D111" s="42">
        <v>15</v>
      </c>
      <c r="E111" s="54" t="s">
        <v>632</v>
      </c>
      <c r="F111" s="837">
        <v>3</v>
      </c>
      <c r="G111" s="382">
        <v>1</v>
      </c>
      <c r="H111" s="31">
        <v>32</v>
      </c>
      <c r="I111" s="31" t="s">
        <v>826</v>
      </c>
      <c r="J111" s="31" t="s">
        <v>19</v>
      </c>
      <c r="K111" s="31" t="s">
        <v>23</v>
      </c>
      <c r="L111" s="715" t="str">
        <f>E111&amp;I111&amp;J111</f>
        <v> Organinė chemija, seminaras  [[asist. I. Karpavičienė]]  KDA</v>
      </c>
      <c r="M111" s="745"/>
      <c r="N111" s="54">
        <f>B111*100+C111</f>
        <v>413</v>
      </c>
    </row>
    <row r="112" spans="2:14" ht="12.75">
      <c r="B112" s="1383">
        <v>1</v>
      </c>
      <c r="C112" s="42">
        <v>10</v>
      </c>
      <c r="D112" s="42">
        <v>12</v>
      </c>
      <c r="E112" s="74" t="s">
        <v>517</v>
      </c>
      <c r="F112" s="837">
        <v>3</v>
      </c>
      <c r="G112" s="477">
        <v>2</v>
      </c>
      <c r="H112" s="31">
        <v>32</v>
      </c>
      <c r="I112" s="31" t="s">
        <v>581</v>
      </c>
      <c r="J112" s="31" t="s">
        <v>18</v>
      </c>
      <c r="K112" s="31" t="s">
        <v>25</v>
      </c>
      <c r="L112" s="724" t="str">
        <f>E112&amp;I112&amp;J112</f>
        <v> Kvantinė chemija , seminaras[[doc. L. Vilčiauskas]]  FChA</v>
      </c>
      <c r="M112" s="752"/>
      <c r="N112" s="74">
        <f>B112*100+C112</f>
        <v>110</v>
      </c>
    </row>
    <row r="113" spans="1:15" ht="12.75" customHeight="1">
      <c r="A113" s="27"/>
      <c r="B113" s="42">
        <v>1</v>
      </c>
      <c r="C113" s="42">
        <v>12</v>
      </c>
      <c r="D113" s="42">
        <v>14</v>
      </c>
      <c r="E113" s="74" t="s">
        <v>630</v>
      </c>
      <c r="F113" s="837">
        <v>3</v>
      </c>
      <c r="G113" s="477">
        <v>2</v>
      </c>
      <c r="H113" s="31">
        <v>32</v>
      </c>
      <c r="I113" s="31" t="s">
        <v>631</v>
      </c>
      <c r="J113" s="31" t="s">
        <v>602</v>
      </c>
      <c r="K113" s="31" t="s">
        <v>23</v>
      </c>
      <c r="L113" s="724" t="str">
        <f>E113&amp;I113&amp;J113</f>
        <v>Organinė chemija , seminaras  [[prof. V. Masevičius]]    TChA</v>
      </c>
      <c r="M113" s="752"/>
      <c r="N113" s="74">
        <f>B113*100+C113</f>
        <v>112</v>
      </c>
      <c r="O113" s="28"/>
    </row>
    <row r="114" spans="2:14" ht="12.75" customHeight="1">
      <c r="B114" s="42">
        <v>1</v>
      </c>
      <c r="C114" s="42">
        <v>14</v>
      </c>
      <c r="E114" s="74" t="s">
        <v>11</v>
      </c>
      <c r="G114" s="477"/>
      <c r="H114" s="31"/>
      <c r="L114" s="724" t="str">
        <f aca="true" t="shared" si="16" ref="L114:L121">E114&amp;I114&amp;J114</f>
        <v>E</v>
      </c>
      <c r="M114" s="752"/>
      <c r="N114" s="74">
        <f aca="true" t="shared" si="17" ref="N114:N121">B114*100+C114</f>
        <v>114</v>
      </c>
    </row>
    <row r="115" spans="1:14" ht="12.75" customHeight="1">
      <c r="A115" s="27"/>
      <c r="B115" s="42">
        <v>2</v>
      </c>
      <c r="C115" s="42">
        <v>11</v>
      </c>
      <c r="D115" s="42">
        <v>13</v>
      </c>
      <c r="E115" s="74" t="s">
        <v>516</v>
      </c>
      <c r="F115" s="837">
        <v>3</v>
      </c>
      <c r="G115" s="477">
        <v>2</v>
      </c>
      <c r="H115" s="31">
        <v>32</v>
      </c>
      <c r="I115" s="31" t="s">
        <v>690</v>
      </c>
      <c r="J115" s="31" t="s">
        <v>159</v>
      </c>
      <c r="K115" s="31" t="s">
        <v>22</v>
      </c>
      <c r="L115" s="724" t="str">
        <f t="shared" si="16"/>
        <v>    Fizika , seminaras                      [[lekt. M. Velička]]    FF,105a</v>
      </c>
      <c r="M115" s="752"/>
      <c r="N115" s="74">
        <f t="shared" si="17"/>
        <v>211</v>
      </c>
    </row>
    <row r="116" spans="1:14" ht="12.75" customHeight="1">
      <c r="A116" s="27"/>
      <c r="B116" s="42">
        <v>2</v>
      </c>
      <c r="C116" s="42">
        <v>13</v>
      </c>
      <c r="E116" s="74" t="s">
        <v>11</v>
      </c>
      <c r="F116" s="837">
        <v>3</v>
      </c>
      <c r="G116" s="477">
        <v>2</v>
      </c>
      <c r="H116" s="31"/>
      <c r="L116" s="724" t="str">
        <f t="shared" si="16"/>
        <v>E</v>
      </c>
      <c r="M116" s="752"/>
      <c r="N116" s="74">
        <f t="shared" si="17"/>
        <v>213</v>
      </c>
    </row>
    <row r="117" spans="2:14" ht="12.75" customHeight="1">
      <c r="B117" s="42">
        <v>2</v>
      </c>
      <c r="C117" s="42">
        <v>14</v>
      </c>
      <c r="D117" s="42">
        <v>18</v>
      </c>
      <c r="E117" s="74" t="s">
        <v>87</v>
      </c>
      <c r="F117" s="837">
        <v>3</v>
      </c>
      <c r="G117" s="477">
        <v>2</v>
      </c>
      <c r="H117" s="31">
        <v>64</v>
      </c>
      <c r="I117" s="31" t="s">
        <v>824</v>
      </c>
      <c r="J117" s="31" t="s">
        <v>24</v>
      </c>
      <c r="K117" s="31" t="s">
        <v>23</v>
      </c>
      <c r="L117" s="724" t="str">
        <f>E117&amp;I117&amp;J117</f>
        <v>Organinė chemija , lab. darbai    [[doc. R. Vaitkus, asist. S. Višniakova]]    OChL</v>
      </c>
      <c r="M117" s="752"/>
      <c r="N117" s="74">
        <f>B117*100+C117</f>
        <v>214</v>
      </c>
    </row>
    <row r="118" spans="1:14" ht="12.75" customHeight="1">
      <c r="A118" s="27"/>
      <c r="B118" s="42">
        <v>3</v>
      </c>
      <c r="C118" s="42">
        <v>18</v>
      </c>
      <c r="E118" s="74" t="s">
        <v>11</v>
      </c>
      <c r="F118" s="837">
        <v>3</v>
      </c>
      <c r="G118" s="477">
        <v>2</v>
      </c>
      <c r="H118" s="31"/>
      <c r="L118" s="724" t="str">
        <f t="shared" si="16"/>
        <v>E</v>
      </c>
      <c r="M118" s="752"/>
      <c r="N118" s="74">
        <f t="shared" si="17"/>
        <v>318</v>
      </c>
    </row>
    <row r="119" spans="1:14" ht="12.75" customHeight="1">
      <c r="A119" s="27"/>
      <c r="B119" s="42">
        <v>4</v>
      </c>
      <c r="C119" s="42">
        <v>15</v>
      </c>
      <c r="E119" s="74" t="s">
        <v>11</v>
      </c>
      <c r="F119" s="837">
        <v>3</v>
      </c>
      <c r="G119" s="477">
        <v>2</v>
      </c>
      <c r="H119" s="31"/>
      <c r="L119" s="724" t="str">
        <f t="shared" si="16"/>
        <v>E</v>
      </c>
      <c r="M119" s="752"/>
      <c r="N119" s="74">
        <f t="shared" si="17"/>
        <v>415</v>
      </c>
    </row>
    <row r="120" spans="1:14" ht="12.75" customHeight="1">
      <c r="A120" s="27"/>
      <c r="B120" s="42">
        <v>5</v>
      </c>
      <c r="C120" s="42">
        <v>9</v>
      </c>
      <c r="D120" s="42">
        <v>13</v>
      </c>
      <c r="E120" s="74" t="s">
        <v>308</v>
      </c>
      <c r="F120" s="837">
        <v>3</v>
      </c>
      <c r="G120" s="477">
        <v>2</v>
      </c>
      <c r="H120" s="31">
        <v>32</v>
      </c>
      <c r="I120" s="31" t="s">
        <v>691</v>
      </c>
      <c r="J120" s="31" t="s">
        <v>201</v>
      </c>
      <c r="K120" s="31" t="s">
        <v>22</v>
      </c>
      <c r="L120" s="724" t="str">
        <f t="shared" si="16"/>
        <v> Fizika , lab. darbai  (1/2 gr.,  1/2 sav.)          [lekt. R. Platakytė]]    424 kab.  III R</v>
      </c>
      <c r="M120" s="752"/>
      <c r="N120" s="74">
        <f t="shared" si="17"/>
        <v>509</v>
      </c>
    </row>
    <row r="121" spans="1:14" ht="12.75" customHeight="1">
      <c r="A121" s="27"/>
      <c r="B121" s="42">
        <v>5</v>
      </c>
      <c r="C121" s="42">
        <v>13</v>
      </c>
      <c r="E121" s="74" t="s">
        <v>11</v>
      </c>
      <c r="F121" s="837">
        <v>3</v>
      </c>
      <c r="G121" s="477">
        <v>2</v>
      </c>
      <c r="H121" s="31"/>
      <c r="L121" s="724" t="str">
        <f t="shared" si="16"/>
        <v>E</v>
      </c>
      <c r="M121" s="752"/>
      <c r="N121" s="74">
        <f t="shared" si="17"/>
        <v>513</v>
      </c>
    </row>
    <row r="122" spans="2:14" ht="12.75" customHeight="1">
      <c r="B122" s="42">
        <v>1</v>
      </c>
      <c r="C122" s="42">
        <v>8</v>
      </c>
      <c r="D122" s="42">
        <v>12</v>
      </c>
      <c r="E122" s="55" t="s">
        <v>221</v>
      </c>
      <c r="F122" s="837">
        <v>3</v>
      </c>
      <c r="G122" s="530" t="s">
        <v>185</v>
      </c>
      <c r="H122" s="31">
        <v>64</v>
      </c>
      <c r="I122" s="31" t="s">
        <v>822</v>
      </c>
      <c r="J122" s="31" t="s">
        <v>24</v>
      </c>
      <c r="K122" s="31" t="s">
        <v>23</v>
      </c>
      <c r="L122" s="718" t="str">
        <f>E122&amp;I122&amp;J122</f>
        <v>Organinė chemija, lab. darbai   [[lekt. I. Karpavičienė, doc. A. Brukštus]]   OChL</v>
      </c>
      <c r="M122" s="747"/>
      <c r="N122" s="55">
        <f>B122*100+C122</f>
        <v>108</v>
      </c>
    </row>
    <row r="123" spans="1:14" ht="12.75" customHeight="1">
      <c r="A123" s="27"/>
      <c r="B123" s="42">
        <v>1</v>
      </c>
      <c r="C123" s="42">
        <v>12</v>
      </c>
      <c r="D123" s="42">
        <v>14</v>
      </c>
      <c r="E123" s="73" t="s">
        <v>518</v>
      </c>
      <c r="F123" s="837">
        <v>3</v>
      </c>
      <c r="G123" s="765" t="s">
        <v>185</v>
      </c>
      <c r="H123" s="31">
        <v>32</v>
      </c>
      <c r="I123" s="31" t="s">
        <v>603</v>
      </c>
      <c r="J123" s="31" t="s">
        <v>17</v>
      </c>
      <c r="K123" s="31" t="s">
        <v>23</v>
      </c>
      <c r="L123" s="718" t="str">
        <f>E123&amp;I123&amp;J123</f>
        <v>Organinė chemija, seminaras   [[lekt. I. Karpavičienė]]   OChA</v>
      </c>
      <c r="M123" s="747"/>
      <c r="N123" s="55">
        <f>B123*100+C123</f>
        <v>112</v>
      </c>
    </row>
    <row r="124" spans="2:14" ht="12.75" customHeight="1">
      <c r="B124" s="42">
        <v>1</v>
      </c>
      <c r="C124" s="42">
        <v>14</v>
      </c>
      <c r="E124" s="55" t="s">
        <v>11</v>
      </c>
      <c r="F124" s="837">
        <v>3</v>
      </c>
      <c r="G124" s="530" t="s">
        <v>185</v>
      </c>
      <c r="H124" s="31"/>
      <c r="L124" s="718" t="str">
        <f aca="true" t="shared" si="18" ref="L124:L134">E124&amp;I124&amp;J124</f>
        <v>E</v>
      </c>
      <c r="M124" s="747"/>
      <c r="N124" s="55">
        <f aca="true" t="shared" si="19" ref="N124:N134">B124*100+C124</f>
        <v>114</v>
      </c>
    </row>
    <row r="125" spans="2:14" ht="12.75" customHeight="1">
      <c r="B125" s="42">
        <v>2</v>
      </c>
      <c r="C125" s="42">
        <v>13</v>
      </c>
      <c r="D125" s="42">
        <v>15</v>
      </c>
      <c r="E125" s="55" t="s">
        <v>519</v>
      </c>
      <c r="F125" s="837">
        <v>3</v>
      </c>
      <c r="G125" s="530" t="s">
        <v>185</v>
      </c>
      <c r="H125" s="31">
        <v>32</v>
      </c>
      <c r="I125" s="31" t="s">
        <v>690</v>
      </c>
      <c r="J125" s="31" t="s">
        <v>159</v>
      </c>
      <c r="K125" s="31" t="s">
        <v>22</v>
      </c>
      <c r="L125" s="718" t="str">
        <f t="shared" si="18"/>
        <v>Fizika, seminaras   [[lekt. M. Velička]]    FF,105a</v>
      </c>
      <c r="M125" s="747"/>
      <c r="N125" s="55">
        <f t="shared" si="19"/>
        <v>213</v>
      </c>
    </row>
    <row r="126" spans="2:14" ht="12.75" customHeight="1">
      <c r="B126" s="42">
        <v>2</v>
      </c>
      <c r="C126" s="42">
        <v>15</v>
      </c>
      <c r="D126" s="42">
        <v>19</v>
      </c>
      <c r="E126" s="55" t="s">
        <v>222</v>
      </c>
      <c r="F126" s="837">
        <v>3</v>
      </c>
      <c r="G126" s="530" t="s">
        <v>185</v>
      </c>
      <c r="H126" s="31">
        <v>32</v>
      </c>
      <c r="I126" s="31" t="s">
        <v>689</v>
      </c>
      <c r="J126" s="31" t="s">
        <v>200</v>
      </c>
      <c r="K126" s="31" t="s">
        <v>22</v>
      </c>
      <c r="L126" s="718" t="str">
        <f t="shared" si="18"/>
        <v>Fizika, lab.darbai 1/2 gr. 1/2 sav.   [[lekt. R. Bandzevičiūtė]]    FF,424 kab. III R</v>
      </c>
      <c r="M126" s="747"/>
      <c r="N126" s="55">
        <f t="shared" si="19"/>
        <v>215</v>
      </c>
    </row>
    <row r="127" spans="2:14" ht="12.75" customHeight="1">
      <c r="B127" s="42">
        <v>2</v>
      </c>
      <c r="C127" s="42">
        <v>19</v>
      </c>
      <c r="E127" s="55" t="s">
        <v>11</v>
      </c>
      <c r="F127" s="837">
        <v>3</v>
      </c>
      <c r="G127" s="530" t="s">
        <v>185</v>
      </c>
      <c r="H127" s="31"/>
      <c r="L127" s="718" t="str">
        <f t="shared" si="18"/>
        <v>E</v>
      </c>
      <c r="M127" s="747"/>
      <c r="N127" s="55">
        <f t="shared" si="19"/>
        <v>219</v>
      </c>
    </row>
    <row r="128" spans="2:14" ht="12.75" customHeight="1">
      <c r="B128" s="42">
        <v>3</v>
      </c>
      <c r="C128" s="42">
        <v>14</v>
      </c>
      <c r="D128" s="42">
        <v>16</v>
      </c>
      <c r="E128" s="55" t="s">
        <v>363</v>
      </c>
      <c r="F128" s="837">
        <v>3</v>
      </c>
      <c r="G128" s="530" t="s">
        <v>185</v>
      </c>
      <c r="H128" s="31">
        <v>32</v>
      </c>
      <c r="I128" s="31" t="s">
        <v>371</v>
      </c>
      <c r="J128" s="31" t="s">
        <v>19</v>
      </c>
      <c r="K128" s="31" t="s">
        <v>304</v>
      </c>
      <c r="L128" s="718" t="str">
        <f>E128&amp;I128&amp;J128</f>
        <v>Kvantinė chemija        [[lekt. K.Aidas]]   KDA</v>
      </c>
      <c r="M128" s="747"/>
      <c r="N128" s="55">
        <f>B128*100+C128</f>
        <v>314</v>
      </c>
    </row>
    <row r="129" spans="2:14" ht="12.75" customHeight="1">
      <c r="B129" s="42">
        <v>3</v>
      </c>
      <c r="C129" s="42">
        <v>16</v>
      </c>
      <c r="D129" s="42">
        <v>18</v>
      </c>
      <c r="E129" s="55" t="s">
        <v>520</v>
      </c>
      <c r="F129" s="837">
        <v>3</v>
      </c>
      <c r="G129" s="530" t="s">
        <v>185</v>
      </c>
      <c r="H129" s="31">
        <v>32</v>
      </c>
      <c r="I129" s="31" t="s">
        <v>371</v>
      </c>
      <c r="J129" s="31" t="s">
        <v>602</v>
      </c>
      <c r="K129" s="31" t="s">
        <v>304</v>
      </c>
      <c r="L129" s="718" t="str">
        <f t="shared" si="18"/>
        <v>Kvantinė chemija, seminaras   [[lekt. K.Aidas]]   TChA</v>
      </c>
      <c r="M129" s="747"/>
      <c r="N129" s="55">
        <f t="shared" si="19"/>
        <v>316</v>
      </c>
    </row>
    <row r="130" spans="2:14" ht="12.75" customHeight="1">
      <c r="B130" s="42">
        <v>3</v>
      </c>
      <c r="C130" s="42">
        <v>18</v>
      </c>
      <c r="E130" s="55" t="s">
        <v>11</v>
      </c>
      <c r="G130" s="530"/>
      <c r="H130" s="31"/>
      <c r="I130" s="834"/>
      <c r="L130" s="718" t="str">
        <f>E130&amp;I130&amp;J130</f>
        <v>E</v>
      </c>
      <c r="M130" s="747"/>
      <c r="N130" s="55">
        <f>B130*100+C130</f>
        <v>318</v>
      </c>
    </row>
    <row r="131" spans="2:14" ht="12.75" customHeight="1">
      <c r="B131" s="42">
        <v>4</v>
      </c>
      <c r="C131" s="42">
        <v>8</v>
      </c>
      <c r="D131" s="42">
        <v>10</v>
      </c>
      <c r="E131" s="55" t="s">
        <v>11</v>
      </c>
      <c r="F131" s="837">
        <v>3</v>
      </c>
      <c r="G131" s="530" t="s">
        <v>185</v>
      </c>
      <c r="H131" s="31"/>
      <c r="L131" s="718" t="str">
        <f t="shared" si="18"/>
        <v>E</v>
      </c>
      <c r="M131" s="747"/>
      <c r="N131" s="55">
        <f t="shared" si="19"/>
        <v>408</v>
      </c>
    </row>
    <row r="132" spans="2:14" ht="12.75" customHeight="1">
      <c r="B132" s="42">
        <v>4</v>
      </c>
      <c r="C132" s="42">
        <v>10</v>
      </c>
      <c r="E132" s="55" t="s">
        <v>11</v>
      </c>
      <c r="F132" s="837">
        <v>3</v>
      </c>
      <c r="G132" s="530" t="s">
        <v>185</v>
      </c>
      <c r="H132" s="31"/>
      <c r="L132" s="718" t="str">
        <f t="shared" si="18"/>
        <v>E</v>
      </c>
      <c r="M132" s="747"/>
      <c r="N132" s="55">
        <f t="shared" si="19"/>
        <v>410</v>
      </c>
    </row>
    <row r="133" spans="2:14" ht="13.5" customHeight="1" thickBot="1">
      <c r="B133" s="42">
        <v>5</v>
      </c>
      <c r="C133" s="42">
        <v>8</v>
      </c>
      <c r="E133" s="55" t="s">
        <v>11</v>
      </c>
      <c r="F133" s="837">
        <v>3</v>
      </c>
      <c r="G133" s="530" t="s">
        <v>185</v>
      </c>
      <c r="H133" s="31"/>
      <c r="L133" s="725" t="str">
        <f t="shared" si="18"/>
        <v>E</v>
      </c>
      <c r="M133" s="753"/>
      <c r="N133" s="55">
        <f t="shared" si="19"/>
        <v>508</v>
      </c>
    </row>
    <row r="134" spans="1:14" ht="12.75" customHeight="1">
      <c r="A134" s="15"/>
      <c r="B134" s="42">
        <v>1</v>
      </c>
      <c r="C134" s="42">
        <v>11</v>
      </c>
      <c r="D134" s="42">
        <v>13</v>
      </c>
      <c r="E134" s="455" t="s">
        <v>521</v>
      </c>
      <c r="F134" s="837">
        <v>3</v>
      </c>
      <c r="G134" s="463">
        <v>3</v>
      </c>
      <c r="H134" s="31">
        <v>32</v>
      </c>
      <c r="I134" s="31" t="s">
        <v>92</v>
      </c>
      <c r="J134" s="31" t="s">
        <v>157</v>
      </c>
      <c r="K134" s="31" t="s">
        <v>22</v>
      </c>
      <c r="L134" s="726" t="str">
        <f t="shared" si="18"/>
        <v>  Fizika , seminaras                       [[doc.V.Aleksa]]    FF, 105a</v>
      </c>
      <c r="M134" s="754"/>
      <c r="N134" s="455">
        <f t="shared" si="19"/>
        <v>111</v>
      </c>
    </row>
    <row r="135" spans="1:14" ht="12.75" customHeight="1">
      <c r="A135" s="861" t="s">
        <v>33</v>
      </c>
      <c r="B135" s="42">
        <v>1</v>
      </c>
      <c r="C135" s="42">
        <v>13</v>
      </c>
      <c r="D135" s="42">
        <v>17</v>
      </c>
      <c r="E135" s="455" t="s">
        <v>160</v>
      </c>
      <c r="F135" s="837">
        <v>3</v>
      </c>
      <c r="G135" s="463">
        <v>3</v>
      </c>
      <c r="H135" s="31">
        <v>32</v>
      </c>
      <c r="I135" s="31" t="s">
        <v>494</v>
      </c>
      <c r="J135" s="31" t="s">
        <v>200</v>
      </c>
      <c r="K135" s="31" t="s">
        <v>22</v>
      </c>
      <c r="L135" s="726" t="str">
        <f aca="true" t="shared" si="20" ref="L135:L146">E135&amp;I135&amp;J135</f>
        <v>Fizika , lab. darbai  (1/2 gr. 1/2 sav)         [[doc.A.Gruodis]]    FF,424 kab. III R</v>
      </c>
      <c r="M135" s="754"/>
      <c r="N135" s="455">
        <f aca="true" t="shared" si="21" ref="N135:N146">B135*100+C135</f>
        <v>113</v>
      </c>
    </row>
    <row r="136" spans="1:14" ht="12.75" customHeight="1">
      <c r="A136" s="861"/>
      <c r="B136" s="42">
        <v>1</v>
      </c>
      <c r="C136" s="42">
        <v>17</v>
      </c>
      <c r="E136" s="455" t="s">
        <v>11</v>
      </c>
      <c r="F136" s="837">
        <v>3</v>
      </c>
      <c r="G136" s="463">
        <v>3</v>
      </c>
      <c r="H136" s="31"/>
      <c r="L136" s="726" t="str">
        <f t="shared" si="20"/>
        <v>E</v>
      </c>
      <c r="M136" s="754"/>
      <c r="N136" s="455">
        <f t="shared" si="21"/>
        <v>117</v>
      </c>
    </row>
    <row r="137" spans="1:14" ht="12.75" customHeight="1">
      <c r="A137" s="861" t="s">
        <v>33</v>
      </c>
      <c r="B137" s="42">
        <v>2</v>
      </c>
      <c r="C137" s="42">
        <v>11</v>
      </c>
      <c r="D137" s="42">
        <v>15</v>
      </c>
      <c r="E137" s="455" t="s">
        <v>223</v>
      </c>
      <c r="F137" s="837">
        <v>3</v>
      </c>
      <c r="G137" s="463">
        <v>3</v>
      </c>
      <c r="H137" s="31">
        <v>64</v>
      </c>
      <c r="I137" s="31" t="s">
        <v>472</v>
      </c>
      <c r="J137" s="31" t="s">
        <v>24</v>
      </c>
      <c r="K137" s="31" t="s">
        <v>23</v>
      </c>
      <c r="L137" s="726" t="str">
        <f t="shared" si="20"/>
        <v>11,15 val. Organinė chemija , lab. darbai  [[prof. I.Čikotienė ]]   OChL</v>
      </c>
      <c r="M137" s="754"/>
      <c r="N137" s="455">
        <f t="shared" si="21"/>
        <v>211</v>
      </c>
    </row>
    <row r="138" spans="1:14" ht="12.75" customHeight="1">
      <c r="A138" s="861"/>
      <c r="B138" s="42">
        <v>2</v>
      </c>
      <c r="C138" s="42">
        <v>15</v>
      </c>
      <c r="D138" s="42">
        <v>16</v>
      </c>
      <c r="E138" s="455" t="s">
        <v>11</v>
      </c>
      <c r="G138" s="463"/>
      <c r="H138" s="31"/>
      <c r="L138" s="726" t="str">
        <f t="shared" si="20"/>
        <v>E</v>
      </c>
      <c r="M138" s="754"/>
      <c r="N138" s="455">
        <f t="shared" si="21"/>
        <v>215</v>
      </c>
    </row>
    <row r="139" spans="1:14" ht="12.75" customHeight="1">
      <c r="A139" s="861" t="s">
        <v>33</v>
      </c>
      <c r="B139" s="42">
        <v>2</v>
      </c>
      <c r="C139" s="42">
        <v>16</v>
      </c>
      <c r="D139" s="42">
        <v>19</v>
      </c>
      <c r="E139" s="455" t="s">
        <v>522</v>
      </c>
      <c r="F139" s="837">
        <v>3</v>
      </c>
      <c r="G139" s="463" t="s">
        <v>139</v>
      </c>
      <c r="H139" s="31" t="s">
        <v>122</v>
      </c>
      <c r="I139" s="31" t="s">
        <v>289</v>
      </c>
      <c r="J139" s="31" t="s">
        <v>51</v>
      </c>
      <c r="K139" s="31" t="s">
        <v>304</v>
      </c>
      <c r="L139" s="726" t="str">
        <f t="shared" si="20"/>
        <v>Muziejinių rinkimų ir dailės kūrinių technologijų istorija, paskaita ir seminaras      [[prof.J.Senvaitienė]] GRC</v>
      </c>
      <c r="M139" s="754"/>
      <c r="N139" s="455">
        <f t="shared" si="21"/>
        <v>216</v>
      </c>
    </row>
    <row r="140" spans="1:14" ht="12.75" customHeight="1">
      <c r="A140" s="861"/>
      <c r="B140" s="42">
        <v>2</v>
      </c>
      <c r="C140" s="42">
        <v>19</v>
      </c>
      <c r="E140" s="455" t="s">
        <v>11</v>
      </c>
      <c r="G140" s="463"/>
      <c r="H140" s="31"/>
      <c r="L140" s="726" t="str">
        <f t="shared" si="20"/>
        <v>E</v>
      </c>
      <c r="M140" s="754"/>
      <c r="N140" s="455">
        <f t="shared" si="21"/>
        <v>219</v>
      </c>
    </row>
    <row r="141" spans="1:14" ht="15" customHeight="1">
      <c r="A141" s="861" t="s">
        <v>33</v>
      </c>
      <c r="B141" s="42">
        <v>3</v>
      </c>
      <c r="C141" s="42">
        <v>10</v>
      </c>
      <c r="D141" s="42">
        <v>12</v>
      </c>
      <c r="E141" s="455" t="s">
        <v>523</v>
      </c>
      <c r="F141" s="837">
        <v>3</v>
      </c>
      <c r="G141" s="463">
        <v>3</v>
      </c>
      <c r="H141" s="31">
        <v>32</v>
      </c>
      <c r="I141" s="31" t="s">
        <v>474</v>
      </c>
      <c r="J141" s="31" t="s">
        <v>144</v>
      </c>
      <c r="K141" s="31" t="s">
        <v>23</v>
      </c>
      <c r="L141" s="726" t="str">
        <f t="shared" si="20"/>
        <v>   Organinė chemija , seminaras   [prof.E.Orentas]]   ASA</v>
      </c>
      <c r="M141" s="754"/>
      <c r="N141" s="455">
        <f t="shared" si="21"/>
        <v>310</v>
      </c>
    </row>
    <row r="142" spans="1:15" ht="12.75" customHeight="1">
      <c r="A142" s="861"/>
      <c r="B142" s="42">
        <v>3</v>
      </c>
      <c r="C142" s="42">
        <v>12</v>
      </c>
      <c r="D142" s="42">
        <v>14</v>
      </c>
      <c r="E142" s="455" t="s">
        <v>11</v>
      </c>
      <c r="F142" s="837">
        <v>3</v>
      </c>
      <c r="G142" s="463">
        <v>3</v>
      </c>
      <c r="H142" s="31"/>
      <c r="L142" s="726" t="str">
        <f t="shared" si="20"/>
        <v>E</v>
      </c>
      <c r="M142" s="754"/>
      <c r="N142" s="455">
        <f t="shared" si="21"/>
        <v>312</v>
      </c>
      <c r="O142" s="27"/>
    </row>
    <row r="143" spans="1:14" ht="12.75" customHeight="1">
      <c r="A143" s="861" t="s">
        <v>875</v>
      </c>
      <c r="B143" s="846">
        <v>3</v>
      </c>
      <c r="C143" s="846">
        <v>14</v>
      </c>
      <c r="D143" s="846">
        <v>16</v>
      </c>
      <c r="E143" s="1721" t="s">
        <v>524</v>
      </c>
      <c r="F143" s="959">
        <v>3</v>
      </c>
      <c r="G143" s="1722" t="s">
        <v>174</v>
      </c>
      <c r="H143" s="845">
        <v>32</v>
      </c>
      <c r="I143" s="845" t="s">
        <v>581</v>
      </c>
      <c r="J143" s="845" t="s">
        <v>143</v>
      </c>
      <c r="K143" s="845" t="s">
        <v>304</v>
      </c>
      <c r="L143" s="1723" t="str">
        <f t="shared" si="20"/>
        <v>Kvantinė chemija, seminaras  [[doc. L. Vilčiauskas]]  TGA</v>
      </c>
      <c r="M143" s="1724"/>
      <c r="N143" s="1721">
        <f t="shared" si="21"/>
        <v>314</v>
      </c>
    </row>
    <row r="144" spans="1:14" ht="12.75" customHeight="1">
      <c r="A144" s="15"/>
      <c r="B144" s="42">
        <v>3</v>
      </c>
      <c r="C144" s="42">
        <v>16</v>
      </c>
      <c r="E144" s="455" t="s">
        <v>11</v>
      </c>
      <c r="G144" s="463"/>
      <c r="H144" s="31"/>
      <c r="L144" s="726" t="str">
        <f t="shared" si="20"/>
        <v>E</v>
      </c>
      <c r="M144" s="754"/>
      <c r="N144" s="455">
        <f t="shared" si="21"/>
        <v>316</v>
      </c>
    </row>
    <row r="145" spans="2:14" ht="12.75" customHeight="1">
      <c r="B145" s="42">
        <v>4</v>
      </c>
      <c r="C145" s="42">
        <v>10</v>
      </c>
      <c r="E145" s="455" t="s">
        <v>11</v>
      </c>
      <c r="G145" s="463">
        <v>3</v>
      </c>
      <c r="H145" s="31">
        <v>32</v>
      </c>
      <c r="L145" s="726" t="str">
        <f t="shared" si="20"/>
        <v>E</v>
      </c>
      <c r="M145" s="754"/>
      <c r="N145" s="455">
        <f t="shared" si="21"/>
        <v>410</v>
      </c>
    </row>
    <row r="146" spans="2:14" ht="12.75" customHeight="1">
      <c r="B146" s="42">
        <v>5</v>
      </c>
      <c r="C146" s="42">
        <v>10</v>
      </c>
      <c r="E146" s="455" t="s">
        <v>11</v>
      </c>
      <c r="F146" s="837">
        <v>3</v>
      </c>
      <c r="G146" s="463"/>
      <c r="H146" s="31"/>
      <c r="L146" s="726" t="str">
        <f t="shared" si="20"/>
        <v>E</v>
      </c>
      <c r="M146" s="754"/>
      <c r="N146" s="455">
        <f t="shared" si="21"/>
        <v>510</v>
      </c>
    </row>
    <row r="147" spans="1:14" ht="12.75" customHeight="1">
      <c r="A147" s="27"/>
      <c r="B147" s="42">
        <v>1</v>
      </c>
      <c r="C147" s="42">
        <v>9</v>
      </c>
      <c r="D147" s="42">
        <v>13</v>
      </c>
      <c r="E147" s="478" t="s">
        <v>374</v>
      </c>
      <c r="F147" s="837">
        <v>3</v>
      </c>
      <c r="G147" s="479" t="s">
        <v>219</v>
      </c>
      <c r="H147" s="31">
        <v>32</v>
      </c>
      <c r="I147" s="31" t="s">
        <v>692</v>
      </c>
      <c r="J147" s="31" t="s">
        <v>202</v>
      </c>
      <c r="K147" s="31" t="s">
        <v>22</v>
      </c>
      <c r="L147" s="873" t="str">
        <f>E147&amp;I147&amp;J147</f>
        <v> Fizika , lab. darbai    [[lekt. M. Velička]]   FF, 424 kab.  III R</v>
      </c>
      <c r="M147" s="874"/>
      <c r="N147" s="875">
        <f>B147*100+C147</f>
        <v>109</v>
      </c>
    </row>
    <row r="148" spans="2:14" ht="12.75" customHeight="1">
      <c r="B148" s="42">
        <v>1</v>
      </c>
      <c r="C148" s="42">
        <v>13</v>
      </c>
      <c r="D148" s="42">
        <v>15</v>
      </c>
      <c r="E148" s="478" t="s">
        <v>525</v>
      </c>
      <c r="F148" s="837">
        <v>3</v>
      </c>
      <c r="G148" s="479" t="s">
        <v>219</v>
      </c>
      <c r="H148" s="31">
        <v>32</v>
      </c>
      <c r="I148" s="31" t="s">
        <v>690</v>
      </c>
      <c r="J148" s="31" t="s">
        <v>157</v>
      </c>
      <c r="K148" s="31" t="s">
        <v>22</v>
      </c>
      <c r="L148" s="873" t="str">
        <f aca="true" t="shared" si="22" ref="L148:L168">E148&amp;I148&amp;J148</f>
        <v>  Fizika, seminaras     [[lekt. M. Velička]]    FF, 105a</v>
      </c>
      <c r="M148" s="874"/>
      <c r="N148" s="875">
        <f aca="true" t="shared" si="23" ref="N148:N168">B148*100+C148</f>
        <v>113</v>
      </c>
    </row>
    <row r="149" spans="1:14" ht="12.75" customHeight="1">
      <c r="A149" s="15" t="s">
        <v>412</v>
      </c>
      <c r="B149" s="42">
        <v>1</v>
      </c>
      <c r="C149" s="42">
        <v>15</v>
      </c>
      <c r="D149" s="42">
        <v>16</v>
      </c>
      <c r="E149" s="478" t="s">
        <v>526</v>
      </c>
      <c r="F149" s="837">
        <v>3</v>
      </c>
      <c r="G149" s="479" t="s">
        <v>134</v>
      </c>
      <c r="H149" s="31">
        <v>32</v>
      </c>
      <c r="I149" s="31" t="s">
        <v>405</v>
      </c>
      <c r="J149" s="1365" t="s">
        <v>683</v>
      </c>
      <c r="K149" s="31" t="s">
        <v>304</v>
      </c>
      <c r="L149" s="873" t="str">
        <f>E149&amp;I149&amp;J149</f>
        <v> Kvantinė chemija, seminaras   [[lekt.K.Aidas]]   FF, 704 aud.</v>
      </c>
      <c r="M149" s="874"/>
      <c r="N149" s="875">
        <f>B149*100+C149</f>
        <v>115</v>
      </c>
    </row>
    <row r="150" spans="2:14" ht="12.75" customHeight="1">
      <c r="B150" s="42">
        <v>1</v>
      </c>
      <c r="C150" s="42">
        <v>16</v>
      </c>
      <c r="D150" s="42">
        <v>20</v>
      </c>
      <c r="E150" s="478" t="s">
        <v>269</v>
      </c>
      <c r="F150" s="837">
        <v>3</v>
      </c>
      <c r="G150" s="479" t="s">
        <v>133</v>
      </c>
      <c r="H150" s="31">
        <v>64</v>
      </c>
      <c r="I150" s="31" t="s">
        <v>823</v>
      </c>
      <c r="J150" s="31" t="s">
        <v>24</v>
      </c>
      <c r="K150" s="31" t="s">
        <v>23</v>
      </c>
      <c r="L150" s="873" t="str">
        <f t="shared" si="22"/>
        <v>Organinė chemija, lab. darbai     [[doc. R. Vaitkus, asist. S. Višniakova]]   OChL</v>
      </c>
      <c r="M150" s="874"/>
      <c r="N150" s="875">
        <f t="shared" si="23"/>
        <v>116</v>
      </c>
    </row>
    <row r="151" spans="2:14" ht="12.75" customHeight="1">
      <c r="B151" s="42">
        <v>1</v>
      </c>
      <c r="C151" s="42">
        <v>20</v>
      </c>
      <c r="E151" s="478" t="s">
        <v>11</v>
      </c>
      <c r="G151" s="479"/>
      <c r="H151" s="31"/>
      <c r="L151" s="873" t="str">
        <f t="shared" si="22"/>
        <v>E</v>
      </c>
      <c r="M151" s="874"/>
      <c r="N151" s="875">
        <f t="shared" si="23"/>
        <v>120</v>
      </c>
    </row>
    <row r="152" spans="1:14" s="4" customFormat="1" ht="12.75" customHeight="1">
      <c r="A152" s="816"/>
      <c r="B152" s="42">
        <v>2</v>
      </c>
      <c r="C152" s="42">
        <v>8</v>
      </c>
      <c r="D152" s="42">
        <v>11</v>
      </c>
      <c r="E152" s="478" t="s">
        <v>11</v>
      </c>
      <c r="F152" s="837"/>
      <c r="G152" s="479"/>
      <c r="H152" s="31"/>
      <c r="I152" s="31"/>
      <c r="J152" s="31"/>
      <c r="K152" s="31"/>
      <c r="L152" s="873" t="str">
        <f t="shared" si="22"/>
        <v>E</v>
      </c>
      <c r="M152" s="874"/>
      <c r="N152" s="875">
        <f t="shared" si="23"/>
        <v>208</v>
      </c>
    </row>
    <row r="153" spans="1:15" s="4" customFormat="1" ht="12.75" customHeight="1">
      <c r="A153" s="47" t="s">
        <v>412</v>
      </c>
      <c r="B153" s="42">
        <v>2</v>
      </c>
      <c r="C153" s="42">
        <v>11</v>
      </c>
      <c r="D153" s="42">
        <v>13</v>
      </c>
      <c r="E153" s="478" t="s">
        <v>527</v>
      </c>
      <c r="F153" s="837">
        <v>3</v>
      </c>
      <c r="G153" s="479" t="s">
        <v>133</v>
      </c>
      <c r="H153" s="31">
        <v>32</v>
      </c>
      <c r="I153" s="31" t="s">
        <v>371</v>
      </c>
      <c r="J153" s="31" t="s">
        <v>682</v>
      </c>
      <c r="K153" s="31" t="s">
        <v>304</v>
      </c>
      <c r="L153" s="873" t="str">
        <f>E153&amp;I153&amp;J153</f>
        <v>  Kvantinė chemija, seminaras         [[lekt. K.Aidas]]   FF, 704 aud.</v>
      </c>
      <c r="M153" s="874"/>
      <c r="N153" s="875">
        <f>B153*100+C153</f>
        <v>211</v>
      </c>
      <c r="O153" s="123"/>
    </row>
    <row r="154" spans="1:15" s="4" customFormat="1" ht="12.75" customHeight="1">
      <c r="A154" s="123"/>
      <c r="B154" s="42">
        <v>2</v>
      </c>
      <c r="C154" s="42">
        <v>13</v>
      </c>
      <c r="D154" s="42">
        <v>14</v>
      </c>
      <c r="E154" s="478" t="s">
        <v>11</v>
      </c>
      <c r="F154" s="837"/>
      <c r="G154" s="479"/>
      <c r="H154" s="31"/>
      <c r="I154" s="31"/>
      <c r="J154" s="31"/>
      <c r="K154" s="31"/>
      <c r="L154" s="873" t="str">
        <f>E154&amp;I154&amp;J154</f>
        <v>E</v>
      </c>
      <c r="M154" s="874"/>
      <c r="N154" s="875">
        <f>B154*100+C154</f>
        <v>213</v>
      </c>
      <c r="O154" s="123"/>
    </row>
    <row r="155" spans="1:15" s="4" customFormat="1" ht="12.75" customHeight="1">
      <c r="A155" s="123"/>
      <c r="B155" s="42">
        <v>2</v>
      </c>
      <c r="C155" s="42">
        <v>14</v>
      </c>
      <c r="D155" s="42">
        <v>18</v>
      </c>
      <c r="E155" s="478" t="s">
        <v>684</v>
      </c>
      <c r="F155" s="837">
        <v>3</v>
      </c>
      <c r="G155" s="479" t="s">
        <v>219</v>
      </c>
      <c r="H155" s="31">
        <v>32</v>
      </c>
      <c r="I155" s="31" t="s">
        <v>860</v>
      </c>
      <c r="J155" s="31" t="s">
        <v>27</v>
      </c>
      <c r="K155" s="31" t="s">
        <v>21</v>
      </c>
      <c r="L155" s="873" t="str">
        <f>E155&amp;I155&amp;J155</f>
        <v>Analizinė chemija, laboratoriniai darbai 1-2 gr. 1/2 sav.[[prof. S. Tautkus, doc. A. Kaušaitė-Minkštimienė]]          AChL</v>
      </c>
      <c r="M155" s="874"/>
      <c r="N155" s="875">
        <f>B155*100+C155</f>
        <v>214</v>
      </c>
      <c r="O155" s="123"/>
    </row>
    <row r="156" spans="1:14" s="4" customFormat="1" ht="12.75" customHeight="1">
      <c r="A156" s="799"/>
      <c r="B156" s="42">
        <v>3</v>
      </c>
      <c r="C156" s="42">
        <v>9</v>
      </c>
      <c r="D156" s="42">
        <v>12</v>
      </c>
      <c r="E156" s="478" t="s">
        <v>29</v>
      </c>
      <c r="F156" s="837">
        <v>3</v>
      </c>
      <c r="G156" s="479" t="s">
        <v>219</v>
      </c>
      <c r="H156" s="31">
        <v>32</v>
      </c>
      <c r="I156" s="31" t="s">
        <v>649</v>
      </c>
      <c r="J156" s="31" t="s">
        <v>805</v>
      </c>
      <c r="K156" s="31" t="s">
        <v>719</v>
      </c>
      <c r="L156" s="873" t="str">
        <f t="shared" si="22"/>
        <v>Bioorganinė chemija  [[prof.S.Serva]]  GMC, R104 aud.</v>
      </c>
      <c r="M156" s="874"/>
      <c r="N156" s="875">
        <f t="shared" si="23"/>
        <v>309</v>
      </c>
    </row>
    <row r="157" spans="1:14" s="4" customFormat="1" ht="12.75" customHeight="1">
      <c r="A157" s="799"/>
      <c r="B157" s="42">
        <v>3</v>
      </c>
      <c r="C157" s="42">
        <v>12</v>
      </c>
      <c r="D157" s="42">
        <v>14</v>
      </c>
      <c r="E157" s="478" t="s">
        <v>11</v>
      </c>
      <c r="F157" s="837"/>
      <c r="G157" s="479"/>
      <c r="H157" s="31"/>
      <c r="I157" s="31"/>
      <c r="J157" s="31"/>
      <c r="K157" s="31"/>
      <c r="L157" s="873" t="str">
        <f t="shared" si="22"/>
        <v>E</v>
      </c>
      <c r="M157" s="874"/>
      <c r="N157" s="875">
        <f t="shared" si="23"/>
        <v>312</v>
      </c>
    </row>
    <row r="158" spans="1:14" ht="12.75" customHeight="1">
      <c r="A158" s="27" t="s">
        <v>76</v>
      </c>
      <c r="B158" s="42">
        <v>3</v>
      </c>
      <c r="C158" s="42">
        <v>14</v>
      </c>
      <c r="D158" s="42">
        <v>16</v>
      </c>
      <c r="E158" s="478" t="s">
        <v>404</v>
      </c>
      <c r="F158" s="837">
        <v>3</v>
      </c>
      <c r="G158" s="479" t="s">
        <v>134</v>
      </c>
      <c r="H158" s="31">
        <v>32</v>
      </c>
      <c r="I158" s="31" t="s">
        <v>405</v>
      </c>
      <c r="J158" s="31" t="s">
        <v>19</v>
      </c>
      <c r="K158" s="31" t="s">
        <v>304</v>
      </c>
      <c r="L158" s="873" t="str">
        <f t="shared" si="22"/>
        <v> Kvantinė chemija       [[lekt.K.Aidas]]   KDA</v>
      </c>
      <c r="M158" s="874"/>
      <c r="N158" s="875">
        <f t="shared" si="23"/>
        <v>314</v>
      </c>
    </row>
    <row r="159" spans="1:14" ht="12.75" customHeight="1">
      <c r="A159" s="27"/>
      <c r="B159" s="42">
        <v>3</v>
      </c>
      <c r="C159" s="42">
        <v>16</v>
      </c>
      <c r="D159" s="42">
        <v>18</v>
      </c>
      <c r="E159" s="478" t="s">
        <v>686</v>
      </c>
      <c r="F159" s="837">
        <v>3</v>
      </c>
      <c r="G159" s="479" t="s">
        <v>219</v>
      </c>
      <c r="H159" s="31">
        <v>32</v>
      </c>
      <c r="I159" s="31" t="s">
        <v>685</v>
      </c>
      <c r="J159" s="31" t="s">
        <v>19</v>
      </c>
      <c r="K159" s="31" t="s">
        <v>21</v>
      </c>
      <c r="L159" s="873" t="str">
        <f t="shared" si="22"/>
        <v>Analizinė chemija        [[doc. A. Kaušaitė-Minkštimienė]]          KDA</v>
      </c>
      <c r="M159" s="874"/>
      <c r="N159" s="875">
        <f t="shared" si="23"/>
        <v>316</v>
      </c>
    </row>
    <row r="160" spans="1:14" ht="12.75" customHeight="1">
      <c r="A160" s="27"/>
      <c r="B160" s="42">
        <v>3</v>
      </c>
      <c r="C160" s="42">
        <v>18</v>
      </c>
      <c r="D160" s="42">
        <v>20</v>
      </c>
      <c r="E160" s="478" t="s">
        <v>687</v>
      </c>
      <c r="F160" s="837">
        <v>3</v>
      </c>
      <c r="G160" s="479" t="s">
        <v>219</v>
      </c>
      <c r="H160" s="31">
        <v>16</v>
      </c>
      <c r="I160" s="31" t="s">
        <v>685</v>
      </c>
      <c r="J160" s="31" t="s">
        <v>19</v>
      </c>
      <c r="K160" s="31" t="s">
        <v>21</v>
      </c>
      <c r="L160" s="873" t="str">
        <f t="shared" si="22"/>
        <v>Analizinė chemija, seminaras 1/2 gr. 1/2 sav.[[doc. A. Kaušaitė-Minkštimienė]]          KDA</v>
      </c>
      <c r="M160" s="874"/>
      <c r="N160" s="875">
        <f t="shared" si="23"/>
        <v>318</v>
      </c>
    </row>
    <row r="161" spans="1:14" s="4" customFormat="1" ht="12.75" customHeight="1">
      <c r="A161" s="47"/>
      <c r="B161" s="476">
        <v>3</v>
      </c>
      <c r="C161" s="476">
        <v>20</v>
      </c>
      <c r="D161" s="476"/>
      <c r="E161" s="478" t="s">
        <v>11</v>
      </c>
      <c r="F161" s="837"/>
      <c r="G161" s="479"/>
      <c r="H161" s="31">
        <v>32</v>
      </c>
      <c r="I161" s="31"/>
      <c r="J161" s="53"/>
      <c r="K161" s="31"/>
      <c r="L161" s="873" t="str">
        <f t="shared" si="22"/>
        <v>E</v>
      </c>
      <c r="M161" s="874"/>
      <c r="N161" s="875">
        <f t="shared" si="23"/>
        <v>320</v>
      </c>
    </row>
    <row r="162" spans="1:14" s="4" customFormat="1" ht="12.75" customHeight="1">
      <c r="A162" s="816"/>
      <c r="B162" s="42">
        <v>4</v>
      </c>
      <c r="C162" s="42">
        <v>8</v>
      </c>
      <c r="D162" s="42">
        <v>10</v>
      </c>
      <c r="E162" s="478" t="s">
        <v>350</v>
      </c>
      <c r="F162" s="837">
        <v>3</v>
      </c>
      <c r="G162" s="479" t="s">
        <v>219</v>
      </c>
      <c r="H162" s="31">
        <v>32</v>
      </c>
      <c r="I162" s="31" t="s">
        <v>366</v>
      </c>
      <c r="J162" s="31" t="s">
        <v>18</v>
      </c>
      <c r="K162" s="31" t="s">
        <v>23</v>
      </c>
      <c r="L162" s="873" t="str">
        <f aca="true" t="shared" si="24" ref="L162:L167">E162&amp;I162&amp;J162</f>
        <v> Organinė chemija    [[prof.A.Žilinskas]]   FChA</v>
      </c>
      <c r="M162" s="874"/>
      <c r="N162" s="875">
        <f aca="true" t="shared" si="25" ref="N162:N167">B162*100+C162</f>
        <v>408</v>
      </c>
    </row>
    <row r="163" spans="1:14" s="4" customFormat="1" ht="12.75" customHeight="1">
      <c r="A163" s="321"/>
      <c r="B163" s="42">
        <v>4</v>
      </c>
      <c r="C163" s="42">
        <v>10</v>
      </c>
      <c r="D163" s="42">
        <v>11</v>
      </c>
      <c r="E163" s="478" t="s">
        <v>886</v>
      </c>
      <c r="F163" s="837">
        <v>3</v>
      </c>
      <c r="G163" s="479" t="s">
        <v>134</v>
      </c>
      <c r="H163" s="31">
        <v>32</v>
      </c>
      <c r="I163" s="31" t="s">
        <v>885</v>
      </c>
      <c r="J163" s="31" t="s">
        <v>882</v>
      </c>
      <c r="K163" s="31" t="s">
        <v>23</v>
      </c>
      <c r="L163" s="873" t="str">
        <f t="shared" si="24"/>
        <v>Organinė chemija, seminaras               [[doc. R. Vaitkus]]           MIF, 311 a.</v>
      </c>
      <c r="M163" s="874"/>
      <c r="N163" s="875">
        <f t="shared" si="25"/>
        <v>410</v>
      </c>
    </row>
    <row r="164" spans="2:14" s="4" customFormat="1" ht="12.75" customHeight="1">
      <c r="B164" s="42">
        <v>4</v>
      </c>
      <c r="C164" s="42">
        <v>11</v>
      </c>
      <c r="D164" s="42">
        <v>12</v>
      </c>
      <c r="E164" s="478" t="s">
        <v>883</v>
      </c>
      <c r="F164" s="837">
        <v>3</v>
      </c>
      <c r="G164" s="479" t="s">
        <v>133</v>
      </c>
      <c r="H164" s="31">
        <v>32</v>
      </c>
      <c r="I164" s="31" t="s">
        <v>884</v>
      </c>
      <c r="J164" s="31" t="s">
        <v>17</v>
      </c>
      <c r="K164" s="31" t="s">
        <v>23</v>
      </c>
      <c r="L164" s="873" t="str">
        <f t="shared" si="24"/>
        <v>Organinė chemija, seminaras              [[prof.A.Žilinskas]]               OChA</v>
      </c>
      <c r="M164" s="874"/>
      <c r="N164" s="875">
        <f t="shared" si="25"/>
        <v>411</v>
      </c>
    </row>
    <row r="165" spans="2:14" s="4" customFormat="1" ht="12.75" customHeight="1">
      <c r="B165" s="42">
        <v>4</v>
      </c>
      <c r="C165" s="42">
        <v>12</v>
      </c>
      <c r="D165" s="42"/>
      <c r="E165" s="478" t="s">
        <v>11</v>
      </c>
      <c r="F165" s="837"/>
      <c r="G165" s="479"/>
      <c r="H165" s="31"/>
      <c r="I165" s="31"/>
      <c r="J165" s="31"/>
      <c r="K165" s="31"/>
      <c r="L165" s="873" t="str">
        <f t="shared" si="24"/>
        <v>E</v>
      </c>
      <c r="M165" s="874"/>
      <c r="N165" s="875">
        <f t="shared" si="25"/>
        <v>412</v>
      </c>
    </row>
    <row r="166" spans="1:14" s="4" customFormat="1" ht="12.75" customHeight="1">
      <c r="A166" s="816"/>
      <c r="B166" s="42">
        <v>5</v>
      </c>
      <c r="C166" s="42">
        <v>8</v>
      </c>
      <c r="D166" s="42">
        <v>12</v>
      </c>
      <c r="E166" s="478" t="s">
        <v>335</v>
      </c>
      <c r="F166" s="837">
        <v>3</v>
      </c>
      <c r="G166" s="479" t="s">
        <v>270</v>
      </c>
      <c r="H166" s="31">
        <v>64</v>
      </c>
      <c r="I166" s="31" t="s">
        <v>827</v>
      </c>
      <c r="J166" s="31" t="s">
        <v>24</v>
      </c>
      <c r="K166" s="31" t="s">
        <v>23</v>
      </c>
      <c r="L166" s="873" t="str">
        <f t="shared" si="24"/>
        <v> Organinė chemija , lab. darbai  [[prof.A.Žilinskas, doc. V. Jakubkienė]]   OChL</v>
      </c>
      <c r="M166" s="874"/>
      <c r="N166" s="875">
        <f t="shared" si="25"/>
        <v>508</v>
      </c>
    </row>
    <row r="167" spans="2:14" s="4" customFormat="1" ht="12.75" customHeight="1">
      <c r="B167" s="42">
        <v>5</v>
      </c>
      <c r="C167" s="42">
        <v>12</v>
      </c>
      <c r="D167" s="42">
        <v>14</v>
      </c>
      <c r="E167" s="478" t="s">
        <v>450</v>
      </c>
      <c r="F167" s="837">
        <v>3</v>
      </c>
      <c r="G167" s="479" t="s">
        <v>219</v>
      </c>
      <c r="H167" s="31">
        <v>16</v>
      </c>
      <c r="I167" s="31" t="s">
        <v>366</v>
      </c>
      <c r="J167" s="31" t="s">
        <v>18</v>
      </c>
      <c r="K167" s="31" t="s">
        <v>23</v>
      </c>
      <c r="L167" s="873" t="str">
        <f t="shared" si="24"/>
        <v>[2] Organinė chemija    1/2 sav.    [[prof.A.Žilinskas]]   FChA</v>
      </c>
      <c r="M167" s="874"/>
      <c r="N167" s="875">
        <f t="shared" si="25"/>
        <v>512</v>
      </c>
    </row>
    <row r="168" spans="1:14" ht="12.75" customHeight="1">
      <c r="A168" s="122"/>
      <c r="B168" s="42">
        <v>5</v>
      </c>
      <c r="C168" s="42">
        <v>14</v>
      </c>
      <c r="E168" s="478" t="s">
        <v>11</v>
      </c>
      <c r="G168" s="479"/>
      <c r="H168" s="31"/>
      <c r="I168" s="736"/>
      <c r="L168" s="873" t="str">
        <f t="shared" si="22"/>
        <v>E</v>
      </c>
      <c r="M168" s="874"/>
      <c r="N168" s="875">
        <f t="shared" si="23"/>
        <v>514</v>
      </c>
    </row>
    <row r="169" spans="1:14" ht="12.75" customHeight="1">
      <c r="A169" s="122"/>
      <c r="B169" s="42"/>
      <c r="E169" s="478"/>
      <c r="G169" s="479"/>
      <c r="H169" s="31"/>
      <c r="I169" s="736"/>
      <c r="L169" s="873"/>
      <c r="M169" s="874"/>
      <c r="N169" s="875"/>
    </row>
    <row r="170" spans="2:14" ht="12.75" customHeight="1">
      <c r="B170" s="42">
        <v>1</v>
      </c>
      <c r="C170" s="42">
        <v>8</v>
      </c>
      <c r="E170" s="459" t="s">
        <v>11</v>
      </c>
      <c r="F170" s="837">
        <v>3</v>
      </c>
      <c r="G170" s="480">
        <v>6</v>
      </c>
      <c r="H170" s="31"/>
      <c r="L170" s="729" t="str">
        <f aca="true" t="shared" si="26" ref="L170:L179">E170&amp;I170&amp;J170</f>
        <v>E</v>
      </c>
      <c r="M170" s="757"/>
      <c r="N170" s="459">
        <f aca="true" t="shared" si="27" ref="N170:N179">B170*100+C170</f>
        <v>108</v>
      </c>
    </row>
    <row r="171" spans="2:14" ht="12.75" customHeight="1">
      <c r="B171" s="42">
        <v>2</v>
      </c>
      <c r="C171" s="42">
        <v>9</v>
      </c>
      <c r="D171" s="42">
        <v>11</v>
      </c>
      <c r="E171" s="1356" t="s">
        <v>86</v>
      </c>
      <c r="F171" s="837">
        <v>3</v>
      </c>
      <c r="G171" s="480">
        <v>6</v>
      </c>
      <c r="H171" s="31">
        <v>48</v>
      </c>
      <c r="I171" s="31" t="s">
        <v>688</v>
      </c>
      <c r="J171" s="31" t="s">
        <v>102</v>
      </c>
      <c r="K171" s="31" t="s">
        <v>22</v>
      </c>
      <c r="L171" s="721" t="str">
        <f t="shared" si="26"/>
        <v>Fizika   [[doc. V. Urbonienė]]  FF, DFA</v>
      </c>
      <c r="M171" s="749"/>
      <c r="N171" s="459">
        <f t="shared" si="27"/>
        <v>209</v>
      </c>
    </row>
    <row r="172" spans="2:14" ht="12.75" customHeight="1">
      <c r="B172" s="42">
        <v>2</v>
      </c>
      <c r="C172" s="42">
        <v>11</v>
      </c>
      <c r="E172" s="459" t="s">
        <v>11</v>
      </c>
      <c r="F172" s="837">
        <v>3</v>
      </c>
      <c r="G172" s="480">
        <v>6</v>
      </c>
      <c r="H172" s="31"/>
      <c r="L172" s="721" t="str">
        <f t="shared" si="26"/>
        <v>E</v>
      </c>
      <c r="M172" s="749"/>
      <c r="N172" s="459">
        <f t="shared" si="27"/>
        <v>211</v>
      </c>
    </row>
    <row r="173" spans="1:14" ht="12.75" customHeight="1">
      <c r="A173" s="125"/>
      <c r="B173" s="42">
        <v>3</v>
      </c>
      <c r="C173" s="42">
        <v>12</v>
      </c>
      <c r="D173" s="42">
        <v>14</v>
      </c>
      <c r="E173" s="1356" t="s">
        <v>123</v>
      </c>
      <c r="F173" s="837">
        <v>3</v>
      </c>
      <c r="G173" s="480">
        <v>5</v>
      </c>
      <c r="H173" s="31">
        <v>32</v>
      </c>
      <c r="I173" s="31" t="s">
        <v>475</v>
      </c>
      <c r="J173" s="31" t="s">
        <v>19</v>
      </c>
      <c r="K173" s="31" t="s">
        <v>23</v>
      </c>
      <c r="L173" s="721" t="str">
        <f t="shared" si="26"/>
        <v>Organinė chemija    [[prof. E.Orentas ]]   KDA</v>
      </c>
      <c r="M173" s="749"/>
      <c r="N173" s="459">
        <f t="shared" si="27"/>
        <v>312</v>
      </c>
    </row>
    <row r="174" spans="2:14" ht="12.75" customHeight="1">
      <c r="B174" s="42">
        <v>3</v>
      </c>
      <c r="C174" s="42">
        <v>14</v>
      </c>
      <c r="E174" s="459" t="s">
        <v>11</v>
      </c>
      <c r="F174" s="837">
        <v>3</v>
      </c>
      <c r="G174" s="480">
        <v>6</v>
      </c>
      <c r="H174" s="31"/>
      <c r="L174" s="721" t="str">
        <f t="shared" si="26"/>
        <v>E</v>
      </c>
      <c r="M174" s="749"/>
      <c r="N174" s="459">
        <f t="shared" si="27"/>
        <v>314</v>
      </c>
    </row>
    <row r="175" spans="2:14" ht="12.75" customHeight="1">
      <c r="B175" s="42">
        <v>4</v>
      </c>
      <c r="C175" s="42">
        <v>12</v>
      </c>
      <c r="D175" s="42">
        <v>13</v>
      </c>
      <c r="E175" s="1356" t="s">
        <v>123</v>
      </c>
      <c r="F175" s="837">
        <v>3</v>
      </c>
      <c r="G175" s="480">
        <v>5</v>
      </c>
      <c r="H175" s="31">
        <v>16</v>
      </c>
      <c r="I175" s="31" t="s">
        <v>476</v>
      </c>
      <c r="J175" s="31" t="s">
        <v>19</v>
      </c>
      <c r="K175" s="31" t="s">
        <v>23</v>
      </c>
      <c r="L175" s="722" t="str">
        <f t="shared" si="26"/>
        <v>Organinė chemija    [[prof. E.Orentas]]   KDA</v>
      </c>
      <c r="M175" s="758"/>
      <c r="N175" s="459">
        <f t="shared" si="27"/>
        <v>412</v>
      </c>
    </row>
    <row r="176" spans="2:14" ht="13.5" customHeight="1" thickBot="1">
      <c r="B176" s="42">
        <v>4</v>
      </c>
      <c r="C176" s="42">
        <v>13</v>
      </c>
      <c r="E176" s="459" t="s">
        <v>11</v>
      </c>
      <c r="G176" s="480"/>
      <c r="H176" s="31"/>
      <c r="L176" s="730" t="str">
        <f t="shared" si="26"/>
        <v>E</v>
      </c>
      <c r="M176" s="759"/>
      <c r="N176" s="459">
        <f t="shared" si="27"/>
        <v>413</v>
      </c>
    </row>
    <row r="177" spans="2:14" ht="19.5" customHeight="1">
      <c r="B177" s="918">
        <v>1</v>
      </c>
      <c r="C177" s="918">
        <v>8</v>
      </c>
      <c r="D177" s="918">
        <v>12</v>
      </c>
      <c r="E177" s="54" t="s">
        <v>88</v>
      </c>
      <c r="F177" s="837">
        <v>5</v>
      </c>
      <c r="G177" s="116">
        <v>1</v>
      </c>
      <c r="H177" s="31">
        <v>64</v>
      </c>
      <c r="I177" s="31" t="s">
        <v>777</v>
      </c>
      <c r="J177" s="31" t="s">
        <v>26</v>
      </c>
      <c r="K177" s="31" t="s">
        <v>25</v>
      </c>
      <c r="L177" s="715" t="str">
        <f t="shared" si="26"/>
        <v>Fizikinė chemija , lab. darbai  [[asist. L. Mikoliūnaitė, dokt. D. Balčiūnas]]  FChL</v>
      </c>
      <c r="M177" s="745"/>
      <c r="N177" s="54">
        <f t="shared" si="27"/>
        <v>108</v>
      </c>
    </row>
    <row r="178" spans="2:14" ht="15" customHeight="1">
      <c r="B178" s="42">
        <v>1</v>
      </c>
      <c r="C178" s="42">
        <v>12</v>
      </c>
      <c r="D178" s="42">
        <v>14</v>
      </c>
      <c r="E178" s="54" t="s">
        <v>11</v>
      </c>
      <c r="G178" s="116"/>
      <c r="H178" s="31"/>
      <c r="L178" s="715" t="str">
        <f t="shared" si="26"/>
        <v>E</v>
      </c>
      <c r="M178" s="745"/>
      <c r="N178" s="54">
        <f t="shared" si="27"/>
        <v>112</v>
      </c>
    </row>
    <row r="179" spans="2:14" ht="19.5" customHeight="1">
      <c r="B179" s="918">
        <v>1</v>
      </c>
      <c r="C179" s="918">
        <v>14</v>
      </c>
      <c r="D179" s="918">
        <v>16</v>
      </c>
      <c r="E179" s="54" t="s">
        <v>659</v>
      </c>
      <c r="F179" s="837">
        <v>5</v>
      </c>
      <c r="G179" s="116">
        <v>1</v>
      </c>
      <c r="H179" s="31">
        <v>32</v>
      </c>
      <c r="I179" s="31" t="s">
        <v>775</v>
      </c>
      <c r="J179" s="31" t="s">
        <v>17</v>
      </c>
      <c r="K179" s="31" t="s">
        <v>25</v>
      </c>
      <c r="L179" s="715" t="str">
        <f t="shared" si="26"/>
        <v>Fizikinė chemija , seminaras       [[asist. I. Plikusienė]]  OChA</v>
      </c>
      <c r="M179" s="745"/>
      <c r="N179" s="54">
        <f t="shared" si="27"/>
        <v>114</v>
      </c>
    </row>
    <row r="180" spans="2:14" ht="18" customHeight="1">
      <c r="B180" s="42">
        <v>1</v>
      </c>
      <c r="C180" s="42">
        <v>16</v>
      </c>
      <c r="E180" s="54" t="s">
        <v>11</v>
      </c>
      <c r="G180" s="116"/>
      <c r="H180" s="31"/>
      <c r="L180" s="715" t="str">
        <f>E180&amp;I180&amp;J180</f>
        <v>E</v>
      </c>
      <c r="M180" s="745"/>
      <c r="N180" s="54">
        <f>B180*100+C180</f>
        <v>116</v>
      </c>
    </row>
    <row r="181" spans="2:14" ht="12.75" customHeight="1">
      <c r="B181" s="42">
        <v>2</v>
      </c>
      <c r="C181" s="42">
        <v>14</v>
      </c>
      <c r="E181" s="54" t="s">
        <v>11</v>
      </c>
      <c r="F181" s="837">
        <v>5</v>
      </c>
      <c r="G181" s="116">
        <v>1</v>
      </c>
      <c r="H181" s="31"/>
      <c r="L181" s="715" t="str">
        <f aca="true" t="shared" si="28" ref="L181:L189">E181&amp;I181&amp;J181</f>
        <v>E</v>
      </c>
      <c r="M181" s="745"/>
      <c r="N181" s="54">
        <f aca="true" t="shared" si="29" ref="N181:N189">B181*100+C181</f>
        <v>214</v>
      </c>
    </row>
    <row r="182" spans="2:14" ht="12.75" customHeight="1">
      <c r="B182" s="42">
        <v>3</v>
      </c>
      <c r="C182" s="42">
        <v>12</v>
      </c>
      <c r="D182" s="42">
        <v>13</v>
      </c>
      <c r="E182" s="54" t="s">
        <v>529</v>
      </c>
      <c r="F182" s="837">
        <v>5</v>
      </c>
      <c r="G182" s="116">
        <v>1</v>
      </c>
      <c r="H182" s="31">
        <v>16</v>
      </c>
      <c r="I182" s="31" t="s">
        <v>111</v>
      </c>
      <c r="J182" s="31" t="s">
        <v>27</v>
      </c>
      <c r="K182" s="31" t="s">
        <v>21</v>
      </c>
      <c r="L182" s="715" t="str">
        <f t="shared" si="28"/>
        <v>Analizinė chemija , seminaras[[prof.S.Tautkus]]     AChL</v>
      </c>
      <c r="M182" s="745"/>
      <c r="N182" s="54">
        <f t="shared" si="29"/>
        <v>312</v>
      </c>
    </row>
    <row r="183" spans="2:14" ht="12.75" customHeight="1">
      <c r="B183" s="42">
        <v>3</v>
      </c>
      <c r="C183" s="42">
        <v>13</v>
      </c>
      <c r="D183" s="42">
        <v>17</v>
      </c>
      <c r="E183" s="54" t="s">
        <v>89</v>
      </c>
      <c r="F183" s="837">
        <v>5</v>
      </c>
      <c r="G183" s="116">
        <v>1</v>
      </c>
      <c r="H183" s="31">
        <v>64</v>
      </c>
      <c r="I183" s="31" t="s">
        <v>867</v>
      </c>
      <c r="J183" s="31" t="s">
        <v>27</v>
      </c>
      <c r="K183" s="31" t="s">
        <v>21</v>
      </c>
      <c r="L183" s="715" t="str">
        <f t="shared" si="28"/>
        <v>Analizinė chemija , lab. darbai  [[prof. S.Tautkus, asist. A. Žarkov]]   AChL</v>
      </c>
      <c r="M183" s="745"/>
      <c r="N183" s="54">
        <f t="shared" si="29"/>
        <v>313</v>
      </c>
    </row>
    <row r="184" spans="2:14" ht="12.75" customHeight="1">
      <c r="B184" s="42">
        <v>3</v>
      </c>
      <c r="C184" s="42">
        <v>17</v>
      </c>
      <c r="E184" s="54" t="s">
        <v>11</v>
      </c>
      <c r="F184" s="837">
        <v>5</v>
      </c>
      <c r="G184" s="116">
        <v>1</v>
      </c>
      <c r="H184" s="31"/>
      <c r="L184" s="715" t="str">
        <f t="shared" si="28"/>
        <v>E</v>
      </c>
      <c r="M184" s="745"/>
      <c r="N184" s="54">
        <f t="shared" si="29"/>
        <v>317</v>
      </c>
    </row>
    <row r="185" spans="1:14" ht="12.75" customHeight="1">
      <c r="A185" s="861"/>
      <c r="B185" s="42">
        <v>4</v>
      </c>
      <c r="C185" s="42">
        <v>12</v>
      </c>
      <c r="D185" s="42">
        <v>14</v>
      </c>
      <c r="E185" s="54" t="s">
        <v>528</v>
      </c>
      <c r="F185" s="837">
        <v>5</v>
      </c>
      <c r="G185" s="116">
        <v>1</v>
      </c>
      <c r="H185" s="31">
        <v>32</v>
      </c>
      <c r="I185" s="31" t="s">
        <v>107</v>
      </c>
      <c r="J185" s="31" t="s">
        <v>12</v>
      </c>
      <c r="K185" s="31" t="s">
        <v>254</v>
      </c>
      <c r="L185" s="715" t="str">
        <f>E185&amp;I185&amp;J185</f>
        <v>  Kristalų chemija, seminaras [[prof.J.Barkauskas]]  AChA</v>
      </c>
      <c r="M185" s="745"/>
      <c r="N185" s="54">
        <f>B185*100+C185</f>
        <v>412</v>
      </c>
    </row>
    <row r="186" spans="2:14" ht="12.75" customHeight="1">
      <c r="B186" s="42">
        <v>4</v>
      </c>
      <c r="C186" s="42">
        <v>14</v>
      </c>
      <c r="E186" s="54" t="s">
        <v>11</v>
      </c>
      <c r="F186" s="837">
        <v>5</v>
      </c>
      <c r="G186" s="116">
        <v>1</v>
      </c>
      <c r="H186" s="31"/>
      <c r="L186" s="715" t="str">
        <f t="shared" si="28"/>
        <v>E</v>
      </c>
      <c r="M186" s="745"/>
      <c r="N186" s="54">
        <f t="shared" si="29"/>
        <v>414</v>
      </c>
    </row>
    <row r="187" spans="2:14" ht="12.75" customHeight="1">
      <c r="B187" s="42">
        <v>5</v>
      </c>
      <c r="C187" s="42">
        <v>12</v>
      </c>
      <c r="D187" s="42">
        <v>14</v>
      </c>
      <c r="E187" s="1285" t="s">
        <v>644</v>
      </c>
      <c r="F187" s="837">
        <v>5</v>
      </c>
      <c r="G187" s="116">
        <v>1</v>
      </c>
      <c r="H187" s="31">
        <v>16</v>
      </c>
      <c r="I187" s="31" t="s">
        <v>702</v>
      </c>
      <c r="J187" s="31" t="s">
        <v>144</v>
      </c>
      <c r="K187" s="31" t="s">
        <v>23</v>
      </c>
      <c r="L187" s="715" t="str">
        <f>E187&amp;I187&amp;J187</f>
        <v>Biochemija, seminaras                    [[prof. V.Masevičius]]                        ASA</v>
      </c>
      <c r="M187" s="745"/>
      <c r="N187" s="54">
        <f>B187*100+C187</f>
        <v>512</v>
      </c>
    </row>
    <row r="188" spans="2:14" ht="12.75" customHeight="1">
      <c r="B188" s="42">
        <v>5</v>
      </c>
      <c r="C188" s="42">
        <v>14</v>
      </c>
      <c r="E188" s="54" t="s">
        <v>11</v>
      </c>
      <c r="G188" s="116"/>
      <c r="H188" s="31"/>
      <c r="L188" s="715" t="str">
        <f t="shared" si="28"/>
        <v>E</v>
      </c>
      <c r="M188" s="745"/>
      <c r="N188" s="54">
        <f t="shared" si="29"/>
        <v>514</v>
      </c>
    </row>
    <row r="189" spans="2:14" ht="12.75" customHeight="1">
      <c r="B189" s="42">
        <v>1</v>
      </c>
      <c r="C189" s="42">
        <v>10</v>
      </c>
      <c r="D189" s="42">
        <v>12</v>
      </c>
      <c r="E189" s="872" t="s">
        <v>530</v>
      </c>
      <c r="F189" s="837">
        <v>5</v>
      </c>
      <c r="G189" s="116">
        <v>2</v>
      </c>
      <c r="H189" s="31">
        <v>32</v>
      </c>
      <c r="I189" s="31" t="s">
        <v>104</v>
      </c>
      <c r="J189" s="31" t="s">
        <v>20</v>
      </c>
      <c r="K189" s="31" t="s">
        <v>254</v>
      </c>
      <c r="L189" s="877" t="str">
        <f t="shared" si="28"/>
        <v> Kristalų chemija, seminaras        [[prof.J.Barkauskas]]       NChA</v>
      </c>
      <c r="M189" s="878"/>
      <c r="N189" s="872">
        <f t="shared" si="29"/>
        <v>110</v>
      </c>
    </row>
    <row r="190" spans="2:14" ht="12.75" customHeight="1">
      <c r="B190" s="42">
        <v>1</v>
      </c>
      <c r="C190" s="42">
        <v>12</v>
      </c>
      <c r="E190" s="872" t="s">
        <v>11</v>
      </c>
      <c r="F190" s="837">
        <v>5</v>
      </c>
      <c r="G190" s="116">
        <v>2</v>
      </c>
      <c r="H190" s="31"/>
      <c r="L190" s="877" t="str">
        <f aca="true" t="shared" si="30" ref="L190:L199">E190&amp;I190&amp;J190</f>
        <v>E</v>
      </c>
      <c r="M190" s="878"/>
      <c r="N190" s="872">
        <f aca="true" t="shared" si="31" ref="N190:N199">B190*100+C190</f>
        <v>112</v>
      </c>
    </row>
    <row r="191" spans="1:15" ht="19.5" customHeight="1">
      <c r="A191" s="861"/>
      <c r="B191" s="919">
        <v>2</v>
      </c>
      <c r="C191" s="919">
        <v>8</v>
      </c>
      <c r="D191" s="919">
        <v>10</v>
      </c>
      <c r="E191" s="872" t="s">
        <v>898</v>
      </c>
      <c r="F191" s="837">
        <v>5</v>
      </c>
      <c r="G191" s="116">
        <v>2</v>
      </c>
      <c r="H191" s="31">
        <v>32</v>
      </c>
      <c r="I191" s="31" t="s">
        <v>599</v>
      </c>
      <c r="J191" s="31" t="s">
        <v>144</v>
      </c>
      <c r="K191" s="31" t="s">
        <v>25</v>
      </c>
      <c r="L191" s="877" t="str">
        <f>E191&amp;I191&amp;J191</f>
        <v> 8.15 val. Fizikinė chemija, seminaras      [[dokt. I. Gabriūnaitė]]  ASA</v>
      </c>
      <c r="M191" s="878"/>
      <c r="N191" s="872">
        <f>B191*100+C191</f>
        <v>208</v>
      </c>
      <c r="O191" s="27"/>
    </row>
    <row r="192" spans="2:14" ht="18" customHeight="1">
      <c r="B192" s="918">
        <v>2</v>
      </c>
      <c r="C192" s="918">
        <v>10</v>
      </c>
      <c r="D192" s="918">
        <v>14</v>
      </c>
      <c r="E192" s="872" t="s">
        <v>116</v>
      </c>
      <c r="F192" s="837">
        <v>5</v>
      </c>
      <c r="G192" s="116">
        <v>2</v>
      </c>
      <c r="H192" s="31">
        <v>64</v>
      </c>
      <c r="I192" s="31" t="s">
        <v>894</v>
      </c>
      <c r="J192" s="31" t="s">
        <v>26</v>
      </c>
      <c r="K192" s="31" t="s">
        <v>25</v>
      </c>
      <c r="L192" s="877" t="str">
        <f>E192&amp;I192&amp;J192</f>
        <v>Fizikinė chemija , lab. darbai         [[dokt. M. Vainoris, dokt. A. Kisieliūtė]]  FChL</v>
      </c>
      <c r="M192" s="878"/>
      <c r="N192" s="872">
        <f>B192*100+C192</f>
        <v>210</v>
      </c>
    </row>
    <row r="193" spans="2:14" ht="12.75" customHeight="1">
      <c r="B193" s="42">
        <v>2</v>
      </c>
      <c r="C193" s="42">
        <v>14</v>
      </c>
      <c r="E193" s="872" t="s">
        <v>11</v>
      </c>
      <c r="G193" s="116"/>
      <c r="H193" s="31"/>
      <c r="L193" s="877" t="str">
        <f t="shared" si="30"/>
        <v>E</v>
      </c>
      <c r="M193" s="878"/>
      <c r="N193" s="872">
        <f t="shared" si="31"/>
        <v>214</v>
      </c>
    </row>
    <row r="194" spans="1:14" ht="12.75" customHeight="1">
      <c r="A194" s="891"/>
      <c r="B194" s="42">
        <v>3</v>
      </c>
      <c r="C194" s="42">
        <v>9</v>
      </c>
      <c r="D194" s="42">
        <v>10</v>
      </c>
      <c r="E194" s="872" t="s">
        <v>531</v>
      </c>
      <c r="F194" s="837">
        <v>5</v>
      </c>
      <c r="G194" s="116">
        <v>2</v>
      </c>
      <c r="H194" s="31">
        <v>16</v>
      </c>
      <c r="I194" s="31" t="s">
        <v>285</v>
      </c>
      <c r="J194" s="31" t="s">
        <v>602</v>
      </c>
      <c r="K194" s="31" t="s">
        <v>21</v>
      </c>
      <c r="L194" s="877" t="str">
        <f>E194&amp;I194&amp;J194</f>
        <v> Analizinė chemija, seminaras  [[prof.S.Tautkus]]       TChA</v>
      </c>
      <c r="M194" s="878"/>
      <c r="N194" s="872">
        <f>B194*100+C194</f>
        <v>309</v>
      </c>
    </row>
    <row r="195" spans="2:14" ht="12.75" customHeight="1">
      <c r="B195" s="42">
        <v>3</v>
      </c>
      <c r="C195" s="42">
        <v>16</v>
      </c>
      <c r="E195" s="872" t="s">
        <v>11</v>
      </c>
      <c r="F195" s="837">
        <v>5</v>
      </c>
      <c r="G195" s="116">
        <v>2</v>
      </c>
      <c r="H195" s="31"/>
      <c r="L195" s="877" t="str">
        <f t="shared" si="30"/>
        <v>E</v>
      </c>
      <c r="M195" s="878"/>
      <c r="N195" s="872">
        <f t="shared" si="31"/>
        <v>316</v>
      </c>
    </row>
    <row r="196" spans="2:14" ht="12.75" customHeight="1">
      <c r="B196" s="42">
        <v>4</v>
      </c>
      <c r="C196" s="42">
        <v>11</v>
      </c>
      <c r="D196" s="42">
        <v>15</v>
      </c>
      <c r="E196" s="872" t="s">
        <v>89</v>
      </c>
      <c r="F196" s="837">
        <v>5</v>
      </c>
      <c r="G196" s="116">
        <v>2</v>
      </c>
      <c r="H196" s="31">
        <v>64</v>
      </c>
      <c r="I196" s="31" t="s">
        <v>866</v>
      </c>
      <c r="J196" s="31" t="s">
        <v>27</v>
      </c>
      <c r="K196" s="31" t="s">
        <v>21</v>
      </c>
      <c r="L196" s="877" t="str">
        <f t="shared" si="30"/>
        <v>Analizinė chemija , lab. darbai  [[prof. S.Tautkus, asist.A.Žarkov]]   AChL</v>
      </c>
      <c r="M196" s="878"/>
      <c r="N196" s="872">
        <f t="shared" si="31"/>
        <v>411</v>
      </c>
    </row>
    <row r="197" spans="2:14" ht="12.75" customHeight="1">
      <c r="B197" s="42">
        <v>4</v>
      </c>
      <c r="C197" s="42">
        <v>15</v>
      </c>
      <c r="E197" s="872" t="s">
        <v>11</v>
      </c>
      <c r="F197" s="837">
        <v>5</v>
      </c>
      <c r="G197" s="116">
        <v>2</v>
      </c>
      <c r="H197" s="31"/>
      <c r="L197" s="877" t="str">
        <f t="shared" si="30"/>
        <v>E</v>
      </c>
      <c r="M197" s="878"/>
      <c r="N197" s="872">
        <f t="shared" si="31"/>
        <v>415</v>
      </c>
    </row>
    <row r="198" spans="2:14" ht="12.75" customHeight="1">
      <c r="B198" s="42">
        <v>5</v>
      </c>
      <c r="C198" s="42">
        <v>11</v>
      </c>
      <c r="D198" s="42">
        <v>12</v>
      </c>
      <c r="E198" s="872" t="s">
        <v>532</v>
      </c>
      <c r="F198" s="837">
        <v>5</v>
      </c>
      <c r="G198" s="116">
        <v>2</v>
      </c>
      <c r="H198" s="31">
        <v>16</v>
      </c>
      <c r="I198" s="31" t="s">
        <v>392</v>
      </c>
      <c r="J198" s="31" t="s">
        <v>144</v>
      </c>
      <c r="K198" s="31" t="s">
        <v>23</v>
      </c>
      <c r="L198" s="877" t="str">
        <f t="shared" si="30"/>
        <v>Biochemija, seminaras   [[prof.V.Masevičius]]                             ASA</v>
      </c>
      <c r="M198" s="878"/>
      <c r="N198" s="872">
        <f t="shared" si="31"/>
        <v>511</v>
      </c>
    </row>
    <row r="199" spans="2:14" ht="12.75" customHeight="1">
      <c r="B199" s="42">
        <v>5</v>
      </c>
      <c r="C199" s="42">
        <v>12</v>
      </c>
      <c r="E199" s="872" t="s">
        <v>11</v>
      </c>
      <c r="G199" s="116"/>
      <c r="H199" s="31"/>
      <c r="L199" s="877" t="str">
        <f t="shared" si="30"/>
        <v>E</v>
      </c>
      <c r="M199" s="878"/>
      <c r="N199" s="872">
        <f t="shared" si="31"/>
        <v>512</v>
      </c>
    </row>
    <row r="200" spans="1:15" ht="15" customHeight="1">
      <c r="A200" s="959" t="s">
        <v>693</v>
      </c>
      <c r="B200" s="1222">
        <v>1</v>
      </c>
      <c r="C200" s="1222">
        <v>8</v>
      </c>
      <c r="D200" s="1222">
        <v>10</v>
      </c>
      <c r="E200" s="840" t="s">
        <v>533</v>
      </c>
      <c r="F200" s="837">
        <v>5</v>
      </c>
      <c r="G200" s="841">
        <v>3</v>
      </c>
      <c r="H200" s="840">
        <v>32</v>
      </c>
      <c r="I200" s="840" t="s">
        <v>107</v>
      </c>
      <c r="J200" s="840" t="s">
        <v>17</v>
      </c>
      <c r="K200" s="840" t="s">
        <v>254</v>
      </c>
      <c r="L200" s="842" t="str">
        <f aca="true" t="shared" si="32" ref="L200:L211">E200&amp;I200&amp;J200</f>
        <v> Kristalų chemija, seminaras                     [[prof.J.Barkauskas]]  OChA</v>
      </c>
      <c r="M200" s="843"/>
      <c r="N200" s="840">
        <f>B200*100+C200</f>
        <v>108</v>
      </c>
      <c r="O200" s="27"/>
    </row>
    <row r="201" spans="1:14" ht="19.5" customHeight="1">
      <c r="A201" s="959" t="s">
        <v>693</v>
      </c>
      <c r="B201" s="1202">
        <v>1</v>
      </c>
      <c r="C201" s="1202">
        <v>10</v>
      </c>
      <c r="D201" s="1202">
        <v>12</v>
      </c>
      <c r="E201" s="840" t="s">
        <v>534</v>
      </c>
      <c r="F201" s="837">
        <v>5</v>
      </c>
      <c r="G201" s="841">
        <v>3</v>
      </c>
      <c r="H201" s="840">
        <v>32</v>
      </c>
      <c r="I201" s="840" t="s">
        <v>501</v>
      </c>
      <c r="J201" s="840" t="s">
        <v>144</v>
      </c>
      <c r="K201" s="840" t="s">
        <v>25</v>
      </c>
      <c r="L201" s="842" t="str">
        <f t="shared" si="32"/>
        <v>Fizikinė chemija, seminaras lekt.L.Mikoliūnaitė]]  ASA</v>
      </c>
      <c r="M201" s="843"/>
      <c r="N201" s="840">
        <f aca="true" t="shared" si="33" ref="N201:N206">B201*100+C201</f>
        <v>110</v>
      </c>
    </row>
    <row r="202" spans="1:14" ht="12.75" customHeight="1">
      <c r="A202" s="959" t="s">
        <v>693</v>
      </c>
      <c r="B202" s="1222">
        <v>1</v>
      </c>
      <c r="C202" s="1222">
        <v>12</v>
      </c>
      <c r="D202" s="1222">
        <v>14</v>
      </c>
      <c r="E202" s="840" t="s">
        <v>11</v>
      </c>
      <c r="F202" s="837">
        <v>5</v>
      </c>
      <c r="G202" s="841">
        <v>3</v>
      </c>
      <c r="H202" s="840"/>
      <c r="I202" s="840"/>
      <c r="J202" s="838"/>
      <c r="K202" s="840"/>
      <c r="L202" s="842" t="str">
        <f t="shared" si="32"/>
        <v>E</v>
      </c>
      <c r="M202" s="843"/>
      <c r="N202" s="840">
        <f t="shared" si="33"/>
        <v>112</v>
      </c>
    </row>
    <row r="203" spans="1:14" ht="12.75" customHeight="1">
      <c r="A203" s="959" t="s">
        <v>693</v>
      </c>
      <c r="B203" s="1222">
        <v>1</v>
      </c>
      <c r="C203" s="1222">
        <v>14</v>
      </c>
      <c r="D203" s="1222">
        <v>16</v>
      </c>
      <c r="E203" s="840" t="s">
        <v>536</v>
      </c>
      <c r="F203" s="837">
        <v>5</v>
      </c>
      <c r="G203" s="841">
        <v>3</v>
      </c>
      <c r="H203" s="840">
        <v>32</v>
      </c>
      <c r="I203" s="31" t="s">
        <v>368</v>
      </c>
      <c r="J203" s="840" t="s">
        <v>144</v>
      </c>
      <c r="K203" s="840" t="s">
        <v>23</v>
      </c>
      <c r="L203" s="842" t="str">
        <f t="shared" si="32"/>
        <v>Biochemija,  seminaras [[prof.V.Masevičius]]   ASA</v>
      </c>
      <c r="M203" s="843"/>
      <c r="N203" s="840">
        <f>B203*100+C203</f>
        <v>114</v>
      </c>
    </row>
    <row r="204" spans="1:14" ht="12.75" customHeight="1">
      <c r="A204" s="959" t="s">
        <v>693</v>
      </c>
      <c r="B204" s="1222">
        <v>1</v>
      </c>
      <c r="C204" s="1222">
        <v>16</v>
      </c>
      <c r="D204" s="1222"/>
      <c r="E204" s="840" t="s">
        <v>11</v>
      </c>
      <c r="F204" s="837">
        <v>5</v>
      </c>
      <c r="G204" s="841">
        <v>3</v>
      </c>
      <c r="H204" s="840">
        <v>32</v>
      </c>
      <c r="I204" s="840"/>
      <c r="J204" s="840"/>
      <c r="K204" s="840"/>
      <c r="L204" s="842" t="str">
        <f t="shared" si="32"/>
        <v>E</v>
      </c>
      <c r="M204" s="843"/>
      <c r="N204" s="840">
        <f>B204*100+C204</f>
        <v>116</v>
      </c>
    </row>
    <row r="205" spans="1:14" ht="12.75" customHeight="1">
      <c r="A205" s="959" t="s">
        <v>693</v>
      </c>
      <c r="B205" s="1222">
        <v>2</v>
      </c>
      <c r="C205" s="1222">
        <v>10</v>
      </c>
      <c r="D205" s="1222"/>
      <c r="E205" s="840" t="s">
        <v>11</v>
      </c>
      <c r="G205" s="841"/>
      <c r="H205" s="840"/>
      <c r="I205" s="840"/>
      <c r="J205" s="840"/>
      <c r="K205" s="840"/>
      <c r="L205" s="842" t="str">
        <f t="shared" si="32"/>
        <v>E</v>
      </c>
      <c r="M205" s="843"/>
      <c r="N205" s="840">
        <f t="shared" si="33"/>
        <v>210</v>
      </c>
    </row>
    <row r="206" spans="1:14" ht="12.75" customHeight="1">
      <c r="A206" s="959" t="s">
        <v>693</v>
      </c>
      <c r="B206" s="1222">
        <v>3</v>
      </c>
      <c r="C206" s="1222">
        <v>10</v>
      </c>
      <c r="D206" s="1222"/>
      <c r="E206" s="840" t="s">
        <v>11</v>
      </c>
      <c r="G206" s="841"/>
      <c r="H206" s="840"/>
      <c r="I206" s="840"/>
      <c r="J206" s="840"/>
      <c r="K206" s="840"/>
      <c r="L206" s="842" t="str">
        <f t="shared" si="32"/>
        <v>E</v>
      </c>
      <c r="M206" s="843"/>
      <c r="N206" s="840">
        <f t="shared" si="33"/>
        <v>310</v>
      </c>
    </row>
    <row r="207" spans="1:14" ht="15" customHeight="1">
      <c r="A207" s="959" t="s">
        <v>693</v>
      </c>
      <c r="B207" s="1202">
        <v>4</v>
      </c>
      <c r="C207" s="1202">
        <v>11</v>
      </c>
      <c r="D207" s="1202">
        <v>15</v>
      </c>
      <c r="E207" s="840" t="s">
        <v>181</v>
      </c>
      <c r="F207" s="837">
        <v>5</v>
      </c>
      <c r="G207" s="841">
        <v>3</v>
      </c>
      <c r="H207" s="840">
        <v>64</v>
      </c>
      <c r="I207" s="840" t="s">
        <v>495</v>
      </c>
      <c r="J207" s="840" t="s">
        <v>26</v>
      </c>
      <c r="K207" s="840" t="s">
        <v>25</v>
      </c>
      <c r="L207" s="842" t="str">
        <f t="shared" si="32"/>
        <v>Fizikinė chemija , lab. darbai [[prof.A.Ramanavičius, dokt.T.Sabirovas]]  FChL</v>
      </c>
      <c r="M207" s="843"/>
      <c r="N207" s="840">
        <f>B207*100+C207</f>
        <v>411</v>
      </c>
    </row>
    <row r="208" spans="1:14" ht="12.75" customHeight="1">
      <c r="A208" s="959" t="s">
        <v>693</v>
      </c>
      <c r="B208" s="1222">
        <v>4</v>
      </c>
      <c r="C208" s="1222">
        <v>15</v>
      </c>
      <c r="D208" s="1222"/>
      <c r="E208" s="840" t="s">
        <v>11</v>
      </c>
      <c r="F208" s="837">
        <v>5</v>
      </c>
      <c r="G208" s="841">
        <v>3</v>
      </c>
      <c r="H208" s="840"/>
      <c r="I208" s="840"/>
      <c r="J208" s="840"/>
      <c r="K208" s="840"/>
      <c r="L208" s="842" t="str">
        <f t="shared" si="32"/>
        <v>E</v>
      </c>
      <c r="M208" s="843"/>
      <c r="N208" s="840">
        <f>B208*100+C208</f>
        <v>415</v>
      </c>
    </row>
    <row r="209" spans="1:14" ht="12.75" customHeight="1">
      <c r="A209" s="959" t="s">
        <v>693</v>
      </c>
      <c r="B209" s="1222">
        <v>5</v>
      </c>
      <c r="C209" s="1222">
        <v>10</v>
      </c>
      <c r="D209" s="1222">
        <v>11</v>
      </c>
      <c r="E209" s="840" t="s">
        <v>535</v>
      </c>
      <c r="F209" s="837">
        <v>5</v>
      </c>
      <c r="G209" s="841">
        <v>3</v>
      </c>
      <c r="H209" s="840">
        <v>16</v>
      </c>
      <c r="I209" s="840" t="s">
        <v>117</v>
      </c>
      <c r="J209" s="840" t="s">
        <v>27</v>
      </c>
      <c r="K209" s="840" t="s">
        <v>21</v>
      </c>
      <c r="L209" s="842" t="str">
        <f t="shared" si="32"/>
        <v>  Analizinė chemija, seminaras         [[prof.S.Tautkus]]    AChL</v>
      </c>
      <c r="M209" s="843"/>
      <c r="N209" s="840">
        <f>B209*100+C209</f>
        <v>510</v>
      </c>
    </row>
    <row r="210" spans="1:15" ht="12.75" customHeight="1">
      <c r="A210" s="959" t="s">
        <v>693</v>
      </c>
      <c r="B210" s="1222">
        <v>5</v>
      </c>
      <c r="C210" s="1222">
        <v>11</v>
      </c>
      <c r="D210" s="1222">
        <v>15</v>
      </c>
      <c r="E210" s="840" t="s">
        <v>141</v>
      </c>
      <c r="F210" s="837">
        <v>5</v>
      </c>
      <c r="G210" s="841">
        <v>3</v>
      </c>
      <c r="H210" s="840">
        <v>64</v>
      </c>
      <c r="I210" s="840" t="s">
        <v>288</v>
      </c>
      <c r="J210" s="840" t="s">
        <v>27</v>
      </c>
      <c r="K210" s="840" t="s">
        <v>21</v>
      </c>
      <c r="L210" s="842" t="str">
        <f t="shared" si="32"/>
        <v>Analizinė chemija , lab. darbai       [[prof. S.Tautkus, doc..A.Kaušaitė-Minkštimienė]   AChL</v>
      </c>
      <c r="M210" s="843"/>
      <c r="N210" s="840">
        <f>B210*100+C210</f>
        <v>511</v>
      </c>
      <c r="O210" s="27"/>
    </row>
    <row r="211" spans="1:14" ht="12.75" customHeight="1">
      <c r="A211" s="959" t="s">
        <v>693</v>
      </c>
      <c r="B211" s="1222">
        <v>5</v>
      </c>
      <c r="C211" s="1222">
        <v>15</v>
      </c>
      <c r="D211" s="1222"/>
      <c r="E211" s="839" t="s">
        <v>11</v>
      </c>
      <c r="F211" s="837">
        <v>5</v>
      </c>
      <c r="G211" s="841">
        <v>3</v>
      </c>
      <c r="H211" s="840"/>
      <c r="I211" s="840"/>
      <c r="J211" s="840"/>
      <c r="K211" s="840"/>
      <c r="L211" s="842" t="str">
        <f t="shared" si="32"/>
        <v>E</v>
      </c>
      <c r="M211" s="843"/>
      <c r="N211" s="840">
        <f>B211*100+C211</f>
        <v>515</v>
      </c>
    </row>
    <row r="212" spans="1:14" ht="19.5" customHeight="1">
      <c r="A212" s="1225" t="s">
        <v>601</v>
      </c>
      <c r="B212" s="918">
        <v>1</v>
      </c>
      <c r="C212" s="918">
        <v>10</v>
      </c>
      <c r="D212" s="918">
        <v>12</v>
      </c>
      <c r="E212" s="743" t="s">
        <v>537</v>
      </c>
      <c r="F212" s="837">
        <v>5</v>
      </c>
      <c r="G212" s="480" t="s">
        <v>124</v>
      </c>
      <c r="H212" s="31">
        <v>32</v>
      </c>
      <c r="I212" s="840" t="s">
        <v>501</v>
      </c>
      <c r="J212" s="459" t="s">
        <v>144</v>
      </c>
      <c r="K212" s="459" t="s">
        <v>25</v>
      </c>
      <c r="L212" s="721" t="str">
        <f aca="true" t="shared" si="34" ref="L212:L220">E212&amp;I212&amp;J212</f>
        <v> Fizikinė chemija , seminaras          lekt.L.Mikoliūnaitė]]  ASA</v>
      </c>
      <c r="M212" s="749"/>
      <c r="N212" s="459">
        <f aca="true" t="shared" si="35" ref="N212:N220">B212*100+C212</f>
        <v>110</v>
      </c>
    </row>
    <row r="213" spans="1:14" ht="12.75" customHeight="1">
      <c r="A213" s="1225" t="s">
        <v>601</v>
      </c>
      <c r="B213" s="643">
        <v>1</v>
      </c>
      <c r="C213" s="643">
        <v>12</v>
      </c>
      <c r="D213" s="643">
        <v>14</v>
      </c>
      <c r="E213" s="743" t="s">
        <v>11</v>
      </c>
      <c r="G213" s="480"/>
      <c r="H213" s="31"/>
      <c r="I213" s="459"/>
      <c r="J213" s="459"/>
      <c r="K213" s="459"/>
      <c r="L213" s="721" t="str">
        <f>E213&amp;I213&amp;J213</f>
        <v>E</v>
      </c>
      <c r="M213" s="749"/>
      <c r="N213" s="459">
        <f>B213*100+C213</f>
        <v>112</v>
      </c>
    </row>
    <row r="214" spans="1:14" ht="15" customHeight="1">
      <c r="A214" s="1225" t="s">
        <v>601</v>
      </c>
      <c r="B214" s="643">
        <v>5</v>
      </c>
      <c r="C214" s="643">
        <v>14</v>
      </c>
      <c r="D214" s="643">
        <v>15</v>
      </c>
      <c r="E214" s="743" t="s">
        <v>538</v>
      </c>
      <c r="F214" s="837">
        <v>5</v>
      </c>
      <c r="G214" s="480" t="s">
        <v>124</v>
      </c>
      <c r="H214" s="31">
        <v>16</v>
      </c>
      <c r="I214" s="459" t="s">
        <v>117</v>
      </c>
      <c r="J214" s="459" t="s">
        <v>27</v>
      </c>
      <c r="K214" s="459" t="s">
        <v>21</v>
      </c>
      <c r="L214" s="721" t="str">
        <f>E214&amp;I214&amp;J214</f>
        <v>Analizinė chemija, seminaras  [[prof.S.Tautkus]]    AChL</v>
      </c>
      <c r="M214" s="749"/>
      <c r="N214" s="459">
        <f>B214*100+C214</f>
        <v>514</v>
      </c>
    </row>
    <row r="215" spans="1:14" ht="12.75" customHeight="1">
      <c r="A215" s="1225" t="s">
        <v>601</v>
      </c>
      <c r="B215" s="643">
        <v>1</v>
      </c>
      <c r="C215" s="643">
        <v>15</v>
      </c>
      <c r="D215" s="643"/>
      <c r="E215" s="743" t="s">
        <v>11</v>
      </c>
      <c r="G215" s="480"/>
      <c r="H215" s="31"/>
      <c r="I215" s="744"/>
      <c r="J215" s="743"/>
      <c r="K215" s="459"/>
      <c r="L215" s="721" t="str">
        <f t="shared" si="34"/>
        <v>E</v>
      </c>
      <c r="M215" s="749"/>
      <c r="N215" s="459">
        <f t="shared" si="35"/>
        <v>115</v>
      </c>
    </row>
    <row r="216" spans="1:14" ht="12.75" customHeight="1">
      <c r="A216" s="1225" t="s">
        <v>601</v>
      </c>
      <c r="B216" s="643">
        <v>2</v>
      </c>
      <c r="C216" s="643">
        <v>8</v>
      </c>
      <c r="D216" s="643">
        <v>10</v>
      </c>
      <c r="E216" s="743" t="s">
        <v>539</v>
      </c>
      <c r="F216" s="837">
        <v>5</v>
      </c>
      <c r="G216" s="480" t="s">
        <v>124</v>
      </c>
      <c r="H216" s="31">
        <v>32</v>
      </c>
      <c r="I216" s="459" t="s">
        <v>360</v>
      </c>
      <c r="J216" s="459" t="s">
        <v>12</v>
      </c>
      <c r="K216" s="459" t="s">
        <v>254</v>
      </c>
      <c r="L216" s="721" t="str">
        <f>E216&amp;I216&amp;J216</f>
        <v>Kristalų chemija, seminaras      [[prof. J.Barkauskas]]AChA</v>
      </c>
      <c r="M216" s="749"/>
      <c r="N216" s="459">
        <f>B216*100+C216</f>
        <v>208</v>
      </c>
    </row>
    <row r="217" spans="1:14" ht="12.75" customHeight="1">
      <c r="A217" s="1225" t="s">
        <v>601</v>
      </c>
      <c r="B217" s="643">
        <v>2</v>
      </c>
      <c r="C217" s="643">
        <v>10</v>
      </c>
      <c r="D217" s="643">
        <v>11</v>
      </c>
      <c r="E217" s="743" t="s">
        <v>11</v>
      </c>
      <c r="G217" s="480"/>
      <c r="H217" s="31"/>
      <c r="I217" s="459"/>
      <c r="J217" s="743"/>
      <c r="K217" s="459"/>
      <c r="L217" s="721" t="str">
        <f>E217&amp;I217&amp;J217</f>
        <v>E</v>
      </c>
      <c r="M217" s="749"/>
      <c r="N217" s="459">
        <f>B217*100+C217</f>
        <v>210</v>
      </c>
    </row>
    <row r="218" spans="1:14" ht="12.75" customHeight="1">
      <c r="A218" s="1225" t="s">
        <v>601</v>
      </c>
      <c r="B218" s="316">
        <v>2</v>
      </c>
      <c r="C218" s="316">
        <v>11</v>
      </c>
      <c r="D218" s="316">
        <v>14</v>
      </c>
      <c r="E218" s="54" t="s">
        <v>260</v>
      </c>
      <c r="F218" s="837">
        <v>5</v>
      </c>
      <c r="G218" s="382" t="s">
        <v>124</v>
      </c>
      <c r="H218" s="54">
        <v>48</v>
      </c>
      <c r="I218" s="54" t="s">
        <v>372</v>
      </c>
      <c r="J218" s="54" t="s">
        <v>613</v>
      </c>
      <c r="K218" s="54" t="s">
        <v>304</v>
      </c>
      <c r="L218" s="715" t="str">
        <f t="shared" si="34"/>
        <v>Restauravimo chemija      [[doc.L.Grabauskaitė ]]   Seminarų kambarys 155 k.</v>
      </c>
      <c r="M218" s="745"/>
      <c r="N218" s="54">
        <f t="shared" si="35"/>
        <v>211</v>
      </c>
    </row>
    <row r="219" spans="1:14" ht="12.75" customHeight="1">
      <c r="A219" s="1225" t="s">
        <v>601</v>
      </c>
      <c r="B219" s="316">
        <v>2</v>
      </c>
      <c r="C219" s="316">
        <v>14</v>
      </c>
      <c r="D219" s="316">
        <v>16</v>
      </c>
      <c r="E219" s="54" t="s">
        <v>261</v>
      </c>
      <c r="F219" s="837">
        <v>5</v>
      </c>
      <c r="G219" s="382" t="s">
        <v>124</v>
      </c>
      <c r="H219" s="54">
        <v>48</v>
      </c>
      <c r="I219" s="54" t="s">
        <v>372</v>
      </c>
      <c r="J219" s="54" t="s">
        <v>51</v>
      </c>
      <c r="K219" s="54" t="s">
        <v>304</v>
      </c>
      <c r="L219" s="715" t="str">
        <f t="shared" si="34"/>
        <v>Restauravimo chemija, lab.  darbai       [[doc.L.Grabauskaitė ]]   GRC</v>
      </c>
      <c r="M219" s="745"/>
      <c r="N219" s="54">
        <f t="shared" si="35"/>
        <v>214</v>
      </c>
    </row>
    <row r="220" spans="1:14" ht="12.75" customHeight="1">
      <c r="A220" s="1225" t="s">
        <v>601</v>
      </c>
      <c r="B220" s="643">
        <v>2</v>
      </c>
      <c r="C220" s="643">
        <v>16</v>
      </c>
      <c r="D220" s="643"/>
      <c r="E220" s="743" t="s">
        <v>11</v>
      </c>
      <c r="F220" s="837">
        <v>5</v>
      </c>
      <c r="G220" s="480"/>
      <c r="H220" s="31"/>
      <c r="I220" s="459"/>
      <c r="J220" s="743"/>
      <c r="K220" s="459"/>
      <c r="L220" s="721" t="str">
        <f t="shared" si="34"/>
        <v>E</v>
      </c>
      <c r="M220" s="749"/>
      <c r="N220" s="459">
        <f t="shared" si="35"/>
        <v>216</v>
      </c>
    </row>
    <row r="221" spans="1:14" ht="12.75" customHeight="1">
      <c r="A221" s="1225" t="s">
        <v>601</v>
      </c>
      <c r="B221" s="643">
        <v>3</v>
      </c>
      <c r="C221" s="643">
        <v>14</v>
      </c>
      <c r="D221" s="643">
        <v>16</v>
      </c>
      <c r="E221" s="743"/>
      <c r="F221" s="837">
        <v>5</v>
      </c>
      <c r="G221" s="480" t="s">
        <v>124</v>
      </c>
      <c r="H221" s="31">
        <v>32</v>
      </c>
      <c r="I221" s="459"/>
      <c r="J221" s="743"/>
      <c r="K221" s="459"/>
      <c r="L221" s="721">
        <f aca="true" t="shared" si="36" ref="L221:L228">E221&amp;I221&amp;J221</f>
      </c>
      <c r="M221" s="749"/>
      <c r="N221" s="459">
        <f aca="true" t="shared" si="37" ref="N221:N228">B221*100+C221</f>
        <v>314</v>
      </c>
    </row>
    <row r="222" spans="1:14" ht="12.75" customHeight="1">
      <c r="A222" s="1225" t="s">
        <v>601</v>
      </c>
      <c r="B222" s="643">
        <v>3</v>
      </c>
      <c r="C222" s="643">
        <v>16</v>
      </c>
      <c r="D222" s="643">
        <v>17</v>
      </c>
      <c r="E222" s="743"/>
      <c r="F222" s="837">
        <v>5</v>
      </c>
      <c r="G222" s="480" t="s">
        <v>124</v>
      </c>
      <c r="H222" s="31">
        <v>16</v>
      </c>
      <c r="I222" s="459"/>
      <c r="J222" s="743"/>
      <c r="K222" s="459"/>
      <c r="L222" s="721">
        <f t="shared" si="36"/>
      </c>
      <c r="M222" s="749"/>
      <c r="N222" s="459">
        <f t="shared" si="37"/>
        <v>316</v>
      </c>
    </row>
    <row r="223" spans="1:14" ht="12.75" customHeight="1">
      <c r="A223" s="1225" t="s">
        <v>601</v>
      </c>
      <c r="B223" s="643">
        <v>3</v>
      </c>
      <c r="C223" s="643">
        <v>17</v>
      </c>
      <c r="D223" s="643"/>
      <c r="E223" s="459" t="s">
        <v>11</v>
      </c>
      <c r="F223" s="837">
        <v>5</v>
      </c>
      <c r="G223" s="480"/>
      <c r="H223" s="31"/>
      <c r="I223" s="459"/>
      <c r="J223" s="743"/>
      <c r="K223" s="459"/>
      <c r="L223" s="721" t="str">
        <f t="shared" si="36"/>
        <v>E</v>
      </c>
      <c r="M223" s="749"/>
      <c r="N223" s="459">
        <f t="shared" si="37"/>
        <v>317</v>
      </c>
    </row>
    <row r="224" spans="1:14" ht="19.5" customHeight="1">
      <c r="A224" s="1225" t="s">
        <v>601</v>
      </c>
      <c r="B224" s="918">
        <v>4</v>
      </c>
      <c r="C224" s="918">
        <v>11</v>
      </c>
      <c r="D224" s="918">
        <v>15</v>
      </c>
      <c r="E224" s="459" t="s">
        <v>152</v>
      </c>
      <c r="F224" s="837">
        <v>5</v>
      </c>
      <c r="G224" s="480" t="s">
        <v>124</v>
      </c>
      <c r="H224" s="31">
        <v>32</v>
      </c>
      <c r="I224" s="840" t="s">
        <v>496</v>
      </c>
      <c r="J224" s="459" t="s">
        <v>26</v>
      </c>
      <c r="K224" s="459" t="s">
        <v>25</v>
      </c>
      <c r="L224" s="721" t="str">
        <f t="shared" si="36"/>
        <v> Fizikinė chemija, lab.darbai       [[prof.A.Ramanavičius, dokt. T.Sabirovas ]]  FChL</v>
      </c>
      <c r="M224" s="749"/>
      <c r="N224" s="459">
        <f t="shared" si="37"/>
        <v>411</v>
      </c>
    </row>
    <row r="225" spans="1:14" ht="12.75" customHeight="1">
      <c r="A225" s="1225" t="s">
        <v>601</v>
      </c>
      <c r="B225" s="643">
        <v>4</v>
      </c>
      <c r="C225" s="643">
        <v>15</v>
      </c>
      <c r="D225" s="643"/>
      <c r="E225" s="459" t="s">
        <v>11</v>
      </c>
      <c r="G225" s="480"/>
      <c r="H225" s="31"/>
      <c r="I225" s="459"/>
      <c r="J225" s="459"/>
      <c r="K225" s="459"/>
      <c r="L225" s="721" t="str">
        <f t="shared" si="36"/>
        <v>E</v>
      </c>
      <c r="M225" s="749"/>
      <c r="N225" s="459">
        <f t="shared" si="37"/>
        <v>415</v>
      </c>
    </row>
    <row r="226" spans="1:14" ht="15" customHeight="1">
      <c r="A226" s="1225" t="s">
        <v>601</v>
      </c>
      <c r="B226" s="643">
        <v>5</v>
      </c>
      <c r="C226" s="643">
        <v>10</v>
      </c>
      <c r="D226" s="643">
        <v>11</v>
      </c>
      <c r="E226" s="743" t="s">
        <v>538</v>
      </c>
      <c r="F226" s="837">
        <v>5</v>
      </c>
      <c r="G226" s="480" t="s">
        <v>124</v>
      </c>
      <c r="H226" s="31">
        <v>16</v>
      </c>
      <c r="I226" s="459" t="s">
        <v>117</v>
      </c>
      <c r="J226" s="459" t="s">
        <v>27</v>
      </c>
      <c r="K226" s="459" t="s">
        <v>21</v>
      </c>
      <c r="L226" s="721" t="str">
        <f>E226&amp;I226&amp;J226</f>
        <v>Analizinė chemija, seminaras  [[prof.S.Tautkus]]    AChL</v>
      </c>
      <c r="M226" s="749"/>
      <c r="N226" s="459">
        <f>B226*100+C226</f>
        <v>510</v>
      </c>
    </row>
    <row r="227" spans="1:14" ht="15" customHeight="1">
      <c r="A227" s="1225" t="s">
        <v>601</v>
      </c>
      <c r="B227" s="643">
        <v>5</v>
      </c>
      <c r="C227" s="643">
        <v>11</v>
      </c>
      <c r="D227" s="643">
        <v>15</v>
      </c>
      <c r="E227" s="459" t="s">
        <v>540</v>
      </c>
      <c r="F227" s="837">
        <v>5</v>
      </c>
      <c r="G227" s="480" t="s">
        <v>124</v>
      </c>
      <c r="H227" s="31">
        <v>64</v>
      </c>
      <c r="I227" s="459" t="s">
        <v>288</v>
      </c>
      <c r="J227" s="459" t="s">
        <v>27</v>
      </c>
      <c r="K227" s="459" t="s">
        <v>21</v>
      </c>
      <c r="L227" s="721" t="str">
        <f t="shared" si="36"/>
        <v>Analizinė chemija, lab. darbai,    [[prof. S.Tautkus, doc..A.Kaušaitė-Minkštimienė]   AChL</v>
      </c>
      <c r="M227" s="749"/>
      <c r="N227" s="459">
        <f t="shared" si="37"/>
        <v>511</v>
      </c>
    </row>
    <row r="228" spans="1:14" ht="12.75" customHeight="1">
      <c r="A228" s="1225" t="s">
        <v>601</v>
      </c>
      <c r="B228" s="643">
        <v>5</v>
      </c>
      <c r="C228" s="643">
        <v>15</v>
      </c>
      <c r="D228" s="643"/>
      <c r="E228" s="743" t="s">
        <v>11</v>
      </c>
      <c r="G228" s="480"/>
      <c r="H228" s="31"/>
      <c r="I228" s="459"/>
      <c r="J228" s="459"/>
      <c r="K228" s="459"/>
      <c r="L228" s="721" t="str">
        <f t="shared" si="36"/>
        <v>E</v>
      </c>
      <c r="M228" s="749"/>
      <c r="N228" s="459">
        <f t="shared" si="37"/>
        <v>515</v>
      </c>
    </row>
    <row r="229" spans="2:14" ht="12.75" customHeight="1">
      <c r="B229" s="42">
        <v>1</v>
      </c>
      <c r="C229" s="42">
        <v>9</v>
      </c>
      <c r="D229" s="42">
        <v>11</v>
      </c>
      <c r="E229" s="872" t="s">
        <v>646</v>
      </c>
      <c r="F229" s="837">
        <v>5</v>
      </c>
      <c r="G229" s="884" t="s">
        <v>185</v>
      </c>
      <c r="H229" s="31">
        <v>32</v>
      </c>
      <c r="I229" s="31" t="s">
        <v>608</v>
      </c>
      <c r="J229" s="31" t="s">
        <v>22</v>
      </c>
      <c r="K229" s="31" t="s">
        <v>22</v>
      </c>
      <c r="L229" s="877" t="str">
        <f>E229&amp;I229&amp;J229</f>
        <v>Praktinė medžiagotyra        [[prof. E.Kuokštis]]   FF</v>
      </c>
      <c r="M229" s="878"/>
      <c r="N229" s="872">
        <f>B229*100+C229</f>
        <v>109</v>
      </c>
    </row>
    <row r="230" spans="2:14" ht="12.75" customHeight="1">
      <c r="B230" s="42">
        <v>1</v>
      </c>
      <c r="C230" s="42">
        <v>12</v>
      </c>
      <c r="E230" s="872"/>
      <c r="G230" s="884"/>
      <c r="H230" s="31"/>
      <c r="L230" s="877"/>
      <c r="M230" s="878"/>
      <c r="N230" s="872">
        <f>B230*100+C230</f>
        <v>112</v>
      </c>
    </row>
    <row r="231" spans="1:14" ht="12.75" customHeight="1">
      <c r="A231" s="15"/>
      <c r="B231" s="918">
        <v>1</v>
      </c>
      <c r="C231" s="918">
        <v>12</v>
      </c>
      <c r="D231" s="918">
        <v>16</v>
      </c>
      <c r="E231" s="872" t="s">
        <v>263</v>
      </c>
      <c r="F231" s="837">
        <v>5</v>
      </c>
      <c r="G231" s="884" t="s">
        <v>381</v>
      </c>
      <c r="H231" s="31">
        <v>64</v>
      </c>
      <c r="I231" s="31" t="s">
        <v>895</v>
      </c>
      <c r="J231" s="31" t="s">
        <v>26</v>
      </c>
      <c r="K231" s="31" t="s">
        <v>25</v>
      </c>
      <c r="L231" s="877" t="str">
        <f aca="true" t="shared" si="38" ref="L231:L244">E231&amp;I231&amp;J231</f>
        <v>Fizikinė chemija, lab. darbai     [[asist. I. Gabriūnaitė, dokt. Š. Žukauskas]]     FChL</v>
      </c>
      <c r="M231" s="878"/>
      <c r="N231" s="872">
        <f aca="true" t="shared" si="39" ref="N231:N244">B231*100+C231</f>
        <v>112</v>
      </c>
    </row>
    <row r="232" spans="2:14" ht="12.75" customHeight="1">
      <c r="B232" s="42">
        <v>1</v>
      </c>
      <c r="C232" s="42">
        <v>16</v>
      </c>
      <c r="E232" s="872" t="s">
        <v>11</v>
      </c>
      <c r="G232" s="884"/>
      <c r="H232" s="31"/>
      <c r="I232" s="75"/>
      <c r="L232" s="877" t="str">
        <f t="shared" si="38"/>
        <v>E</v>
      </c>
      <c r="M232" s="878"/>
      <c r="N232" s="872">
        <f t="shared" si="39"/>
        <v>116</v>
      </c>
    </row>
    <row r="233" spans="2:14" ht="12.75" customHeight="1">
      <c r="B233" s="42">
        <v>2</v>
      </c>
      <c r="C233" s="42">
        <v>10</v>
      </c>
      <c r="D233" s="42">
        <v>14</v>
      </c>
      <c r="E233" s="872" t="s">
        <v>264</v>
      </c>
      <c r="F233" s="837">
        <v>5</v>
      </c>
      <c r="G233" s="884" t="s">
        <v>185</v>
      </c>
      <c r="H233" s="31">
        <v>64</v>
      </c>
      <c r="I233" s="31" t="s">
        <v>287</v>
      </c>
      <c r="J233" s="31" t="s">
        <v>27</v>
      </c>
      <c r="K233" s="31" t="s">
        <v>67</v>
      </c>
      <c r="L233" s="877" t="str">
        <f t="shared" si="38"/>
        <v>Nanomedžiagų analizės metodai, lab.darbai   [[prof. S.Tautkus, doc.A.Kaušaitė-Minkštimienė]]   AChL</v>
      </c>
      <c r="M233" s="878"/>
      <c r="N233" s="872">
        <f t="shared" si="39"/>
        <v>210</v>
      </c>
    </row>
    <row r="234" spans="2:14" ht="12.75" customHeight="1">
      <c r="B234" s="42">
        <v>2</v>
      </c>
      <c r="C234" s="42">
        <v>14</v>
      </c>
      <c r="D234" s="42" t="s">
        <v>11</v>
      </c>
      <c r="E234" s="872"/>
      <c r="G234" s="884"/>
      <c r="H234" s="31"/>
      <c r="L234" s="877"/>
      <c r="M234" s="878"/>
      <c r="N234" s="872">
        <f t="shared" si="39"/>
        <v>214</v>
      </c>
    </row>
    <row r="235" spans="1:14" ht="12.75" customHeight="1">
      <c r="A235" s="15"/>
      <c r="B235" s="918">
        <v>2</v>
      </c>
      <c r="C235" s="918">
        <v>14</v>
      </c>
      <c r="D235" s="918">
        <v>16</v>
      </c>
      <c r="E235" s="872" t="s">
        <v>654</v>
      </c>
      <c r="F235" s="837">
        <v>5</v>
      </c>
      <c r="G235" s="884" t="s">
        <v>381</v>
      </c>
      <c r="H235" s="31">
        <v>32</v>
      </c>
      <c r="I235" s="31" t="s">
        <v>776</v>
      </c>
      <c r="J235" s="31" t="s">
        <v>602</v>
      </c>
      <c r="K235" s="31" t="s">
        <v>25</v>
      </c>
      <c r="L235" s="877" t="str">
        <f t="shared" si="38"/>
        <v>Fizikinė chemija, seminaras               [[asist. U. Samukaitė-Bubnienė]]  TChA</v>
      </c>
      <c r="M235" s="878"/>
      <c r="N235" s="872">
        <f t="shared" si="39"/>
        <v>214</v>
      </c>
    </row>
    <row r="236" spans="2:14" ht="12.75" customHeight="1">
      <c r="B236" s="42">
        <v>2</v>
      </c>
      <c r="C236" s="42">
        <v>16</v>
      </c>
      <c r="E236" s="872" t="s">
        <v>11</v>
      </c>
      <c r="F236" s="837">
        <v>5</v>
      </c>
      <c r="G236" s="884" t="s">
        <v>185</v>
      </c>
      <c r="H236" s="31"/>
      <c r="L236" s="877" t="str">
        <f t="shared" si="38"/>
        <v>E</v>
      </c>
      <c r="M236" s="878"/>
      <c r="N236" s="872">
        <f t="shared" si="39"/>
        <v>216</v>
      </c>
    </row>
    <row r="237" spans="2:14" ht="12.75" customHeight="1">
      <c r="B237" s="42">
        <v>3</v>
      </c>
      <c r="C237" s="42">
        <v>9</v>
      </c>
      <c r="D237" s="42">
        <v>11</v>
      </c>
      <c r="E237" s="872" t="s">
        <v>647</v>
      </c>
      <c r="F237" s="837">
        <v>5</v>
      </c>
      <c r="G237" s="884" t="s">
        <v>185</v>
      </c>
      <c r="H237" s="31">
        <v>32</v>
      </c>
      <c r="I237" s="31" t="s">
        <v>608</v>
      </c>
      <c r="J237" s="31" t="s">
        <v>22</v>
      </c>
      <c r="K237" s="31" t="s">
        <v>22</v>
      </c>
      <c r="L237" s="877" t="str">
        <f>E237&amp;I237&amp;J237</f>
        <v>Praktinė medžiagotyra, lab. darbai        [[prof. E.Kuokštis]]   FF</v>
      </c>
      <c r="M237" s="878"/>
      <c r="N237" s="872">
        <f>B237*100+C237</f>
        <v>309</v>
      </c>
    </row>
    <row r="238" spans="2:14" ht="12.75" customHeight="1">
      <c r="B238" s="42">
        <v>3</v>
      </c>
      <c r="C238" s="42">
        <v>12</v>
      </c>
      <c r="E238" s="872" t="s">
        <v>11</v>
      </c>
      <c r="F238" s="837">
        <v>5</v>
      </c>
      <c r="G238" s="884" t="s">
        <v>185</v>
      </c>
      <c r="H238" s="31"/>
      <c r="L238" s="877" t="str">
        <f t="shared" si="38"/>
        <v>E</v>
      </c>
      <c r="M238" s="878"/>
      <c r="N238" s="872">
        <f t="shared" si="39"/>
        <v>312</v>
      </c>
    </row>
    <row r="239" spans="2:14" ht="12.75" customHeight="1">
      <c r="B239" s="42">
        <v>3</v>
      </c>
      <c r="C239" s="42">
        <v>12</v>
      </c>
      <c r="D239" s="42">
        <v>14</v>
      </c>
      <c r="E239" s="872" t="s">
        <v>794</v>
      </c>
      <c r="F239" s="837">
        <v>5</v>
      </c>
      <c r="G239" s="884" t="s">
        <v>381</v>
      </c>
      <c r="H239" s="31">
        <v>32</v>
      </c>
      <c r="I239" s="31" t="s">
        <v>791</v>
      </c>
      <c r="J239" s="31" t="s">
        <v>602</v>
      </c>
      <c r="K239" s="31" t="s">
        <v>254</v>
      </c>
      <c r="L239" s="877" t="str">
        <f>E239&amp;I239&amp;J239</f>
        <v>Kristalų chemija, seminaras             [[asist. M.Misevičius]]       TChA</v>
      </c>
      <c r="M239" s="878"/>
      <c r="N239" s="872">
        <f>B239*100+C239</f>
        <v>312</v>
      </c>
    </row>
    <row r="240" spans="2:14" ht="12.75" customHeight="1">
      <c r="B240" s="42">
        <v>3</v>
      </c>
      <c r="C240" s="42">
        <v>14</v>
      </c>
      <c r="D240" s="42">
        <v>16</v>
      </c>
      <c r="E240" s="872" t="s">
        <v>795</v>
      </c>
      <c r="F240" s="837">
        <v>5</v>
      </c>
      <c r="G240" s="884" t="s">
        <v>381</v>
      </c>
      <c r="H240" s="31">
        <v>32</v>
      </c>
      <c r="I240" s="31" t="s">
        <v>791</v>
      </c>
      <c r="J240" s="31" t="s">
        <v>602</v>
      </c>
      <c r="K240" s="31" t="s">
        <v>254</v>
      </c>
      <c r="L240" s="877" t="str">
        <f>E240&amp;I240&amp;J240</f>
        <v>Kristalų chemija , paskaita                       [[asist. M.Misevičius]]       TChA</v>
      </c>
      <c r="M240" s="878"/>
      <c r="N240" s="872">
        <f>B240*100+C240</f>
        <v>314</v>
      </c>
    </row>
    <row r="241" spans="2:14" ht="12.75" customHeight="1">
      <c r="B241" s="42">
        <v>3</v>
      </c>
      <c r="C241" s="42">
        <v>16</v>
      </c>
      <c r="E241" s="872" t="s">
        <v>11</v>
      </c>
      <c r="G241" s="884"/>
      <c r="H241" s="31"/>
      <c r="L241" s="877" t="str">
        <f>E241&amp;I241&amp;J241</f>
        <v>E</v>
      </c>
      <c r="M241" s="878"/>
      <c r="N241" s="872">
        <f>B241*100+C241</f>
        <v>316</v>
      </c>
    </row>
    <row r="242" spans="2:14" ht="12.75" customHeight="1">
      <c r="B242" s="42">
        <v>4</v>
      </c>
      <c r="C242" s="42">
        <v>12</v>
      </c>
      <c r="D242" s="42">
        <v>14</v>
      </c>
      <c r="E242" s="872" t="s">
        <v>466</v>
      </c>
      <c r="F242" s="837">
        <v>5</v>
      </c>
      <c r="G242" s="884" t="s">
        <v>185</v>
      </c>
      <c r="H242" s="31">
        <v>32</v>
      </c>
      <c r="I242" s="31" t="s">
        <v>265</v>
      </c>
      <c r="J242" s="31" t="s">
        <v>20</v>
      </c>
      <c r="K242" s="31" t="s">
        <v>21</v>
      </c>
      <c r="L242" s="877" t="str">
        <f t="shared" si="38"/>
        <v>11,45 val. Nanomedžiagų analizės metodai   [[doc.A.Kaušaitė-Minkštimienė]]   NChA</v>
      </c>
      <c r="M242" s="878"/>
      <c r="N242" s="872">
        <f t="shared" si="39"/>
        <v>412</v>
      </c>
    </row>
    <row r="243" spans="1:14" ht="12.75" customHeight="1">
      <c r="A243" s="27"/>
      <c r="B243" s="42">
        <v>4</v>
      </c>
      <c r="C243" s="42">
        <v>14</v>
      </c>
      <c r="D243" s="42">
        <v>15</v>
      </c>
      <c r="E243" s="872" t="s">
        <v>541</v>
      </c>
      <c r="F243" s="837">
        <v>5</v>
      </c>
      <c r="G243" s="884" t="s">
        <v>185</v>
      </c>
      <c r="H243" s="31">
        <v>16</v>
      </c>
      <c r="I243" s="31" t="s">
        <v>265</v>
      </c>
      <c r="J243" s="31" t="s">
        <v>20</v>
      </c>
      <c r="K243" s="31" t="s">
        <v>21</v>
      </c>
      <c r="L243" s="877" t="str">
        <f t="shared" si="38"/>
        <v>13,15 val. Nanomedžiagų analizės metodai, seminaras      [[doc.A.Kaušaitė-Minkštimienė]]   NChA</v>
      </c>
      <c r="M243" s="878"/>
      <c r="N243" s="872">
        <f t="shared" si="39"/>
        <v>414</v>
      </c>
    </row>
    <row r="244" spans="2:14" ht="12.75" customHeight="1">
      <c r="B244" s="42">
        <v>4</v>
      </c>
      <c r="C244" s="42">
        <v>15</v>
      </c>
      <c r="E244" s="872" t="s">
        <v>11</v>
      </c>
      <c r="F244" s="837">
        <v>5</v>
      </c>
      <c r="G244" s="884" t="s">
        <v>185</v>
      </c>
      <c r="H244" s="31"/>
      <c r="L244" s="877" t="str">
        <f t="shared" si="38"/>
        <v>E</v>
      </c>
      <c r="M244" s="878"/>
      <c r="N244" s="872">
        <f t="shared" si="39"/>
        <v>415</v>
      </c>
    </row>
    <row r="245" spans="1:14" ht="12.75" customHeight="1">
      <c r="A245" s="1" t="s">
        <v>258</v>
      </c>
      <c r="B245" s="42">
        <v>5</v>
      </c>
      <c r="C245" s="42">
        <v>8</v>
      </c>
      <c r="D245" s="42">
        <v>10</v>
      </c>
      <c r="E245" s="872" t="s">
        <v>114</v>
      </c>
      <c r="F245" s="837">
        <v>5</v>
      </c>
      <c r="G245" s="884" t="s">
        <v>185</v>
      </c>
      <c r="H245" s="31">
        <v>32</v>
      </c>
      <c r="I245" s="31" t="s">
        <v>367</v>
      </c>
      <c r="J245" s="31" t="s">
        <v>19</v>
      </c>
      <c r="K245" s="31" t="s">
        <v>23</v>
      </c>
      <c r="L245" s="877" t="str">
        <f aca="true" t="shared" si="40" ref="L245:L254">E245&amp;I245&amp;J245</f>
        <v>Biochemija        [[prof.V.Masevičius]]    KDA</v>
      </c>
      <c r="M245" s="878"/>
      <c r="N245" s="872">
        <f>B245*100+C245</f>
        <v>508</v>
      </c>
    </row>
    <row r="246" spans="2:14" ht="12.75" customHeight="1">
      <c r="B246" s="42">
        <v>5</v>
      </c>
      <c r="C246" s="42">
        <v>10</v>
      </c>
      <c r="D246" s="42">
        <v>12</v>
      </c>
      <c r="E246" s="872" t="s">
        <v>792</v>
      </c>
      <c r="F246" s="837">
        <v>5</v>
      </c>
      <c r="G246" s="884" t="s">
        <v>185</v>
      </c>
      <c r="H246" s="31">
        <v>16</v>
      </c>
      <c r="I246" s="31" t="s">
        <v>793</v>
      </c>
      <c r="J246" s="1547" t="s">
        <v>144</v>
      </c>
      <c r="K246" s="31" t="s">
        <v>23</v>
      </c>
      <c r="L246" s="877" t="str">
        <f t="shared" si="40"/>
        <v>Biochemija, seminaras      [[prof.V.Masevičius]]         ASA</v>
      </c>
      <c r="M246" s="878"/>
      <c r="N246" s="872">
        <f>B246*100+C246</f>
        <v>510</v>
      </c>
    </row>
    <row r="247" spans="2:14" ht="12.75" customHeight="1">
      <c r="B247" s="42">
        <v>5</v>
      </c>
      <c r="C247" s="42">
        <v>12</v>
      </c>
      <c r="D247" s="42" t="s">
        <v>11</v>
      </c>
      <c r="E247" s="872"/>
      <c r="F247" s="837">
        <v>5</v>
      </c>
      <c r="G247" s="884" t="s">
        <v>185</v>
      </c>
      <c r="H247" s="31"/>
      <c r="L247" s="877">
        <f t="shared" si="40"/>
      </c>
      <c r="M247" s="878"/>
      <c r="N247" s="872">
        <f aca="true" t="shared" si="41" ref="N247:N255">B247*100+C247</f>
        <v>512</v>
      </c>
    </row>
    <row r="248" spans="2:14" ht="12.75" customHeight="1">
      <c r="B248" s="316">
        <v>1</v>
      </c>
      <c r="C248" s="316">
        <v>9</v>
      </c>
      <c r="D248" s="316">
        <v>11</v>
      </c>
      <c r="E248" s="457" t="s">
        <v>730</v>
      </c>
      <c r="F248" s="837">
        <v>5</v>
      </c>
      <c r="G248" s="800" t="s">
        <v>133</v>
      </c>
      <c r="H248" s="31">
        <v>32</v>
      </c>
      <c r="I248" s="1465" t="s">
        <v>729</v>
      </c>
      <c r="J248" s="42" t="s">
        <v>806</v>
      </c>
      <c r="K248" s="31" t="s">
        <v>719</v>
      </c>
      <c r="L248" s="877" t="str">
        <f t="shared" si="40"/>
        <v> Biochemija, seminaras                                 [[prof. Serva, dr. D. Kazlauskas, J. Jakubovska, A. KonovalovasGMC, Saulėtekio al. 7 R406</v>
      </c>
      <c r="M248" s="878"/>
      <c r="N248" s="872">
        <f t="shared" si="41"/>
        <v>109</v>
      </c>
    </row>
    <row r="249" spans="2:14" ht="12.75" customHeight="1">
      <c r="B249" s="316">
        <v>1</v>
      </c>
      <c r="C249" s="316">
        <v>11</v>
      </c>
      <c r="D249" s="316">
        <v>13</v>
      </c>
      <c r="E249" s="457" t="s">
        <v>739</v>
      </c>
      <c r="F249" s="837">
        <v>5</v>
      </c>
      <c r="G249" s="800" t="s">
        <v>219</v>
      </c>
      <c r="H249" s="31">
        <v>48</v>
      </c>
      <c r="I249" s="31" t="s">
        <v>652</v>
      </c>
      <c r="J249" s="42" t="s">
        <v>807</v>
      </c>
      <c r="K249" s="31" t="s">
        <v>719</v>
      </c>
      <c r="L249" s="877" t="str">
        <f t="shared" si="40"/>
        <v>Biochemija, paskaita  [[prof.S.Serva]]    GMC, Saulėtekio al. 7 R104</v>
      </c>
      <c r="M249" s="878"/>
      <c r="N249" s="872">
        <f t="shared" si="41"/>
        <v>111</v>
      </c>
    </row>
    <row r="250" spans="2:14" ht="12.75" customHeight="1">
      <c r="B250" s="316">
        <v>1</v>
      </c>
      <c r="C250" s="316">
        <v>13</v>
      </c>
      <c r="D250" s="316">
        <v>15</v>
      </c>
      <c r="E250" s="457" t="s">
        <v>731</v>
      </c>
      <c r="F250" s="837">
        <v>5</v>
      </c>
      <c r="G250" s="800" t="s">
        <v>134</v>
      </c>
      <c r="H250" s="31">
        <v>32</v>
      </c>
      <c r="I250" s="1465" t="s">
        <v>729</v>
      </c>
      <c r="J250" s="42" t="s">
        <v>806</v>
      </c>
      <c r="K250" s="31" t="s">
        <v>719</v>
      </c>
      <c r="L250" s="877" t="str">
        <f t="shared" si="40"/>
        <v> Biochemija, seminaras                               [[prof. Serva, dr. D. Kazlauskas, J. Jakubovska, A. KonovalovasGMC, Saulėtekio al. 7 R406</v>
      </c>
      <c r="M250" s="878"/>
      <c r="N250" s="872">
        <f t="shared" si="41"/>
        <v>113</v>
      </c>
    </row>
    <row r="251" spans="2:14" ht="12.75" customHeight="1">
      <c r="B251" s="316">
        <v>1</v>
      </c>
      <c r="C251" s="316">
        <v>15</v>
      </c>
      <c r="D251" s="316">
        <v>19</v>
      </c>
      <c r="E251" s="457" t="s">
        <v>743</v>
      </c>
      <c r="F251" s="837">
        <v>5</v>
      </c>
      <c r="G251" s="800" t="s">
        <v>133</v>
      </c>
      <c r="H251" s="31">
        <v>16</v>
      </c>
      <c r="I251" s="1465" t="s">
        <v>741</v>
      </c>
      <c r="J251" s="42" t="s">
        <v>742</v>
      </c>
      <c r="K251" s="31" t="s">
        <v>719</v>
      </c>
      <c r="L251" s="877" t="str">
        <f>E251&amp;I251&amp;J251</f>
        <v>Genų inžinerija    11.05, 11.12          [[lekt. V. Petkevičius]]GMC, Saulėtekio al. 7 R322</v>
      </c>
      <c r="M251" s="878"/>
      <c r="N251" s="872">
        <f>B251*100+C251</f>
        <v>115</v>
      </c>
    </row>
    <row r="252" spans="2:14" ht="12.75" customHeight="1">
      <c r="B252" s="316">
        <v>1</v>
      </c>
      <c r="C252" s="316">
        <v>15</v>
      </c>
      <c r="D252" s="316">
        <v>19</v>
      </c>
      <c r="E252" s="457" t="s">
        <v>744</v>
      </c>
      <c r="F252" s="837">
        <v>5</v>
      </c>
      <c r="G252" s="800" t="s">
        <v>134</v>
      </c>
      <c r="H252" s="31">
        <v>16</v>
      </c>
      <c r="I252" s="1465" t="s">
        <v>741</v>
      </c>
      <c r="J252" s="42" t="s">
        <v>742</v>
      </c>
      <c r="K252" s="31" t="s">
        <v>719</v>
      </c>
      <c r="L252" s="877" t="str">
        <f>E252&amp;I252&amp;J252</f>
        <v>Genų inžinerija  11.19, 11.26         [[lekt. V. Petkevičius]]GMC, Saulėtekio al. 7 R322</v>
      </c>
      <c r="M252" s="878"/>
      <c r="N252" s="872">
        <f>B252*100+C252</f>
        <v>115</v>
      </c>
    </row>
    <row r="253" spans="2:14" ht="12.75" customHeight="1">
      <c r="B253" s="316">
        <v>1</v>
      </c>
      <c r="C253" s="316">
        <v>19</v>
      </c>
      <c r="D253" s="316"/>
      <c r="E253" s="457" t="s">
        <v>11</v>
      </c>
      <c r="G253" s="800"/>
      <c r="H253" s="31"/>
      <c r="I253" s="1465"/>
      <c r="J253" s="42"/>
      <c r="L253" s="877" t="str">
        <f>E253&amp;I253&amp;J253</f>
        <v>E</v>
      </c>
      <c r="M253" s="878"/>
      <c r="N253" s="872">
        <f>B253*100+C253</f>
        <v>119</v>
      </c>
    </row>
    <row r="254" spans="2:14" ht="12.75" customHeight="1">
      <c r="B254" s="316">
        <v>2</v>
      </c>
      <c r="C254" s="316">
        <v>9</v>
      </c>
      <c r="D254" s="316">
        <v>17</v>
      </c>
      <c r="E254" s="457" t="s">
        <v>732</v>
      </c>
      <c r="F254" s="837">
        <v>5</v>
      </c>
      <c r="G254" s="126" t="s">
        <v>219</v>
      </c>
      <c r="H254" s="31">
        <v>128</v>
      </c>
      <c r="I254" s="115" t="s">
        <v>733</v>
      </c>
      <c r="J254" s="42" t="s">
        <v>749</v>
      </c>
      <c r="K254" s="31" t="s">
        <v>719</v>
      </c>
      <c r="L254" s="877" t="str">
        <f t="shared" si="40"/>
        <v>9-17 val. Biochemija, laboratoriniai darbai   1/3 gr.    [[doc. A. Markuckas]]    GMC, Saulėtekio al. 7, aud.R302   </v>
      </c>
      <c r="M254" s="878"/>
      <c r="N254" s="872">
        <f>B254*100+C254</f>
        <v>209</v>
      </c>
    </row>
    <row r="255" spans="2:14" ht="12.75" customHeight="1">
      <c r="B255" s="316">
        <v>2</v>
      </c>
      <c r="C255" s="316">
        <v>17</v>
      </c>
      <c r="D255" s="316"/>
      <c r="E255" s="457" t="s">
        <v>11</v>
      </c>
      <c r="G255" s="800"/>
      <c r="H255" s="31"/>
      <c r="I255" s="1465"/>
      <c r="J255" s="42"/>
      <c r="L255" s="877"/>
      <c r="M255" s="878"/>
      <c r="N255" s="872">
        <f t="shared" si="41"/>
        <v>217</v>
      </c>
    </row>
    <row r="256" spans="2:14" ht="12.75" customHeight="1">
      <c r="B256" s="316"/>
      <c r="C256" s="316"/>
      <c r="D256" s="316"/>
      <c r="E256" s="457"/>
      <c r="G256" s="800"/>
      <c r="H256" s="31"/>
      <c r="I256" s="1465"/>
      <c r="J256" s="42"/>
      <c r="L256" s="877"/>
      <c r="M256" s="878"/>
      <c r="N256" s="872"/>
    </row>
    <row r="257" spans="2:14" ht="12.75" customHeight="1">
      <c r="B257" s="316"/>
      <c r="C257" s="316"/>
      <c r="D257" s="316"/>
      <c r="E257" s="457"/>
      <c r="G257" s="800"/>
      <c r="H257" s="31"/>
      <c r="I257" s="1465"/>
      <c r="J257" s="42"/>
      <c r="L257" s="877"/>
      <c r="M257" s="878"/>
      <c r="N257" s="872"/>
    </row>
    <row r="258" spans="2:14" s="4" customFormat="1" ht="12.75" customHeight="1">
      <c r="B258" s="316">
        <v>2</v>
      </c>
      <c r="C258" s="316">
        <v>11</v>
      </c>
      <c r="D258" s="316">
        <v>12</v>
      </c>
      <c r="E258" s="457" t="s">
        <v>11</v>
      </c>
      <c r="F258" s="837"/>
      <c r="G258" s="126"/>
      <c r="H258" s="31"/>
      <c r="I258" s="31"/>
      <c r="J258" s="42"/>
      <c r="K258" s="31"/>
      <c r="L258" s="719" t="str">
        <f>E258&amp;I258&amp;J258</f>
        <v>E</v>
      </c>
      <c r="M258" s="748"/>
      <c r="N258" s="457">
        <f>B258*100+C258</f>
        <v>211</v>
      </c>
    </row>
    <row r="259" spans="2:14" s="4" customFormat="1" ht="12.75" customHeight="1">
      <c r="B259" s="316">
        <v>2</v>
      </c>
      <c r="C259" s="316">
        <v>12</v>
      </c>
      <c r="D259" s="316">
        <v>20</v>
      </c>
      <c r="E259" s="457" t="s">
        <v>584</v>
      </c>
      <c r="F259" s="837">
        <v>5</v>
      </c>
      <c r="G259" s="126" t="s">
        <v>219</v>
      </c>
      <c r="H259" s="31">
        <v>128</v>
      </c>
      <c r="I259" s="115" t="s">
        <v>733</v>
      </c>
      <c r="J259" s="42" t="s">
        <v>749</v>
      </c>
      <c r="K259" s="31" t="s">
        <v>719</v>
      </c>
      <c r="L259" s="719" t="str">
        <f>E259&amp;I259&amp;J259</f>
        <v>12-20 val. Biochemija, laboratoriniai darbai   1/3 gr.    [[doc. A. Markuckas]]    GMC, Saulėtekio al. 7, aud.R302   </v>
      </c>
      <c r="M259" s="748"/>
      <c r="N259" s="457">
        <f>B259*100+C259</f>
        <v>212</v>
      </c>
    </row>
    <row r="260" spans="1:14" s="4" customFormat="1" ht="12.75" customHeight="1">
      <c r="A260" s="47"/>
      <c r="B260" s="42">
        <v>2</v>
      </c>
      <c r="C260" s="42">
        <v>20</v>
      </c>
      <c r="D260" s="42"/>
      <c r="E260" s="457" t="s">
        <v>11</v>
      </c>
      <c r="F260" s="837"/>
      <c r="G260" s="126"/>
      <c r="H260" s="31"/>
      <c r="I260" s="115"/>
      <c r="J260" s="31"/>
      <c r="K260" s="31"/>
      <c r="L260" s="719" t="str">
        <f aca="true" t="shared" si="42" ref="L260:L267">E260&amp;I260&amp;J260</f>
        <v>E</v>
      </c>
      <c r="M260" s="748"/>
      <c r="N260" s="457">
        <f aca="true" t="shared" si="43" ref="N260:N267">B260*100+C260</f>
        <v>220</v>
      </c>
    </row>
    <row r="261" spans="1:14" s="4" customFormat="1" ht="12.75" customHeight="1">
      <c r="A261" s="1376"/>
      <c r="B261" s="316">
        <v>3</v>
      </c>
      <c r="C261" s="316">
        <v>8</v>
      </c>
      <c r="D261" s="316">
        <v>11</v>
      </c>
      <c r="E261" s="457" t="s">
        <v>746</v>
      </c>
      <c r="F261" s="837">
        <v>5</v>
      </c>
      <c r="G261" s="126" t="s">
        <v>219</v>
      </c>
      <c r="H261" s="31">
        <v>32</v>
      </c>
      <c r="I261" s="31" t="s">
        <v>738</v>
      </c>
      <c r="J261" s="42" t="s">
        <v>808</v>
      </c>
      <c r="K261" s="31" t="s">
        <v>719</v>
      </c>
      <c r="L261" s="719" t="str">
        <f t="shared" si="42"/>
        <v>8.15 -11.15 val. Genų indžinerija  09.05-11.14       [[dr.V. Šeputienė]]   GMC, Saulėtekio al. 7, aud.R108</v>
      </c>
      <c r="M261" s="748"/>
      <c r="N261" s="457">
        <f t="shared" si="43"/>
        <v>308</v>
      </c>
    </row>
    <row r="262" spans="1:14" s="4" customFormat="1" ht="15" customHeight="1">
      <c r="A262" s="1"/>
      <c r="B262" s="316">
        <v>3</v>
      </c>
      <c r="C262" s="316">
        <v>11</v>
      </c>
      <c r="D262" s="316">
        <v>12</v>
      </c>
      <c r="E262" s="457" t="s">
        <v>11</v>
      </c>
      <c r="F262" s="837"/>
      <c r="G262" s="126"/>
      <c r="H262" s="31"/>
      <c r="I262" s="31"/>
      <c r="J262" s="42"/>
      <c r="K262" s="31"/>
      <c r="L262" s="719"/>
      <c r="M262" s="748"/>
      <c r="N262" s="457"/>
    </row>
    <row r="263" spans="1:14" s="4" customFormat="1" ht="12.75" customHeight="1">
      <c r="A263" s="1"/>
      <c r="B263" s="316">
        <v>3</v>
      </c>
      <c r="C263" s="316">
        <v>12</v>
      </c>
      <c r="D263" s="316">
        <v>20</v>
      </c>
      <c r="E263" s="457" t="s">
        <v>585</v>
      </c>
      <c r="F263" s="837">
        <v>5</v>
      </c>
      <c r="G263" s="126" t="s">
        <v>219</v>
      </c>
      <c r="H263" s="31">
        <v>128</v>
      </c>
      <c r="I263" s="115" t="s">
        <v>740</v>
      </c>
      <c r="J263" s="42" t="s">
        <v>749</v>
      </c>
      <c r="K263" s="31" t="s">
        <v>719</v>
      </c>
      <c r="L263" s="719" t="str">
        <f t="shared" si="42"/>
        <v>12-20 val.    Biochemija, laboratoriniai darbai               (1/3 gr.)    [[lekt. Z. Žitkus]]    GMC, Saulėtekio al. 7, aud.R302   </v>
      </c>
      <c r="M263" s="748"/>
      <c r="N263" s="457">
        <f t="shared" si="43"/>
        <v>312</v>
      </c>
    </row>
    <row r="264" spans="1:14" s="4" customFormat="1" ht="12.75" customHeight="1">
      <c r="A264" s="77"/>
      <c r="B264" s="42">
        <v>3</v>
      </c>
      <c r="C264" s="42">
        <v>20</v>
      </c>
      <c r="D264" s="42"/>
      <c r="E264" s="457" t="s">
        <v>11</v>
      </c>
      <c r="F264" s="837"/>
      <c r="G264" s="126"/>
      <c r="H264" s="31"/>
      <c r="I264" s="31"/>
      <c r="J264" s="31"/>
      <c r="K264" s="31"/>
      <c r="L264" s="719" t="str">
        <f t="shared" si="42"/>
        <v>E</v>
      </c>
      <c r="M264" s="748"/>
      <c r="N264" s="457">
        <f t="shared" si="43"/>
        <v>320</v>
      </c>
    </row>
    <row r="265" spans="1:14" s="4" customFormat="1" ht="12.75" customHeight="1">
      <c r="A265" s="76"/>
      <c r="B265" s="316">
        <v>4</v>
      </c>
      <c r="C265" s="316">
        <v>9</v>
      </c>
      <c r="D265" s="316">
        <v>11</v>
      </c>
      <c r="E265" s="457" t="s">
        <v>745</v>
      </c>
      <c r="F265" s="837">
        <v>5</v>
      </c>
      <c r="G265" s="126" t="s">
        <v>219</v>
      </c>
      <c r="H265" s="31">
        <v>128</v>
      </c>
      <c r="I265" s="31" t="s">
        <v>740</v>
      </c>
      <c r="J265" s="42" t="s">
        <v>749</v>
      </c>
      <c r="K265" s="31" t="s">
        <v>719</v>
      </c>
      <c r="L265" s="719" t="str">
        <f t="shared" si="42"/>
        <v>9-17 val.  Biochemija , laboratoriniai darbai                  (1/3 gr.)         [[lekt. Z. Žitkus]]    GMC, Saulėtekio al. 7, aud.R302   </v>
      </c>
      <c r="M265" s="748"/>
      <c r="N265" s="457">
        <f t="shared" si="43"/>
        <v>409</v>
      </c>
    </row>
    <row r="266" spans="1:14" s="4" customFormat="1" ht="12.75" customHeight="1">
      <c r="A266" s="1"/>
      <c r="B266" s="42">
        <v>4</v>
      </c>
      <c r="C266" s="42">
        <v>20</v>
      </c>
      <c r="D266" s="42"/>
      <c r="E266" s="457" t="s">
        <v>11</v>
      </c>
      <c r="F266" s="837"/>
      <c r="G266" s="126"/>
      <c r="H266" s="31"/>
      <c r="I266" s="31"/>
      <c r="J266" s="31"/>
      <c r="K266" s="31"/>
      <c r="L266" s="719" t="str">
        <f t="shared" si="42"/>
        <v>E</v>
      </c>
      <c r="M266" s="748"/>
      <c r="N266" s="457">
        <f t="shared" si="43"/>
        <v>420</v>
      </c>
    </row>
    <row r="267" spans="2:14" s="4" customFormat="1" ht="19.5" customHeight="1">
      <c r="B267" s="42">
        <v>5</v>
      </c>
      <c r="C267" s="42">
        <v>8</v>
      </c>
      <c r="D267" s="42">
        <v>10</v>
      </c>
      <c r="E267" s="457" t="s">
        <v>694</v>
      </c>
      <c r="F267" s="837">
        <v>5</v>
      </c>
      <c r="G267" s="126" t="s">
        <v>219</v>
      </c>
      <c r="H267" s="31" t="s">
        <v>267</v>
      </c>
      <c r="I267" s="31" t="s">
        <v>189</v>
      </c>
      <c r="J267" s="31" t="s">
        <v>14</v>
      </c>
      <c r="K267" s="31" t="s">
        <v>254</v>
      </c>
      <c r="L267" s="719" t="str">
        <f t="shared" si="42"/>
        <v>Bioneorganinė chemija    [[prof. A.Beganskienė]]   PChA</v>
      </c>
      <c r="M267" s="748"/>
      <c r="N267" s="457">
        <f t="shared" si="43"/>
        <v>508</v>
      </c>
    </row>
    <row r="268" spans="1:14" s="4" customFormat="1" ht="15" customHeight="1">
      <c r="A268" s="47"/>
      <c r="B268" s="42">
        <v>5</v>
      </c>
      <c r="C268" s="42">
        <v>10</v>
      </c>
      <c r="D268" s="42">
        <v>12</v>
      </c>
      <c r="E268" s="457" t="s">
        <v>887</v>
      </c>
      <c r="F268" s="1485">
        <v>5</v>
      </c>
      <c r="G268" s="126" t="s">
        <v>219</v>
      </c>
      <c r="H268" s="31">
        <v>32</v>
      </c>
      <c r="I268" s="31" t="s">
        <v>189</v>
      </c>
      <c r="J268" s="31"/>
      <c r="K268" s="31" t="s">
        <v>254</v>
      </c>
      <c r="L268" s="719" t="str">
        <f>E268&amp;I268&amp;J268</f>
        <v>Bioneorganinė chemija, seminarai ir  laboratoriniai darbai         [[prof. A.Beganskienė]]   </v>
      </c>
      <c r="M268" s="748"/>
      <c r="N268" s="457">
        <f>B268*100+C268</f>
        <v>510</v>
      </c>
    </row>
    <row r="269" spans="1:14" s="4" customFormat="1" ht="15" customHeight="1">
      <c r="A269" s="47"/>
      <c r="B269" s="42">
        <v>5</v>
      </c>
      <c r="C269" s="42">
        <v>12</v>
      </c>
      <c r="D269" s="42"/>
      <c r="E269" s="457" t="s">
        <v>11</v>
      </c>
      <c r="F269" s="957"/>
      <c r="G269" s="126"/>
      <c r="H269" s="31"/>
      <c r="I269" s="31"/>
      <c r="J269" s="31"/>
      <c r="K269" s="31"/>
      <c r="L269" s="719" t="str">
        <f>E269&amp;I269&amp;J269</f>
        <v>E</v>
      </c>
      <c r="M269" s="748"/>
      <c r="N269" s="457">
        <f>B269*100+C269</f>
        <v>512</v>
      </c>
    </row>
    <row r="270" spans="1:14" s="4" customFormat="1" ht="15" customHeight="1">
      <c r="A270" s="47"/>
      <c r="B270" s="42">
        <v>5</v>
      </c>
      <c r="C270" s="42">
        <v>13</v>
      </c>
      <c r="D270" s="42">
        <v>18</v>
      </c>
      <c r="E270" s="457" t="s">
        <v>747</v>
      </c>
      <c r="F270" s="1485">
        <v>5</v>
      </c>
      <c r="G270" s="126" t="s">
        <v>219</v>
      </c>
      <c r="H270" s="31">
        <v>16</v>
      </c>
      <c r="I270" s="1465" t="s">
        <v>741</v>
      </c>
      <c r="J270" s="42" t="s">
        <v>742</v>
      </c>
      <c r="K270" s="31" t="s">
        <v>719</v>
      </c>
      <c r="L270" s="719" t="str">
        <f>E270&amp;I270&amp;J270</f>
        <v>13-18 val.Genų indžinerija, laboratoriniai darbai 11.9, 11.16        [[lekt. V. Petkevičius]]GMC, Saulėtekio al. 7 R322</v>
      </c>
      <c r="M270" s="748"/>
      <c r="N270" s="457">
        <f>B270*100+C270</f>
        <v>513</v>
      </c>
    </row>
    <row r="271" spans="1:14" s="4" customFormat="1" ht="15" customHeight="1">
      <c r="A271" s="47"/>
      <c r="B271" s="42">
        <v>5</v>
      </c>
      <c r="C271" s="42">
        <v>13</v>
      </c>
      <c r="D271" s="42">
        <v>18</v>
      </c>
      <c r="E271" s="457" t="s">
        <v>748</v>
      </c>
      <c r="F271" s="1485">
        <v>5</v>
      </c>
      <c r="G271" s="126" t="s">
        <v>219</v>
      </c>
      <c r="H271" s="31">
        <v>16</v>
      </c>
      <c r="I271" s="1465" t="s">
        <v>741</v>
      </c>
      <c r="J271" s="42" t="s">
        <v>742</v>
      </c>
      <c r="K271" s="31" t="s">
        <v>719</v>
      </c>
      <c r="L271" s="719" t="str">
        <f>E271&amp;I271&amp;J271</f>
        <v>13-18 val. Genų indžinerija, laboratoriniai darbai    11.23, 11.30     [[lekt. V. Petkevičius]]GMC, Saulėtekio al. 7 R322</v>
      </c>
      <c r="M271" s="748"/>
      <c r="N271" s="457">
        <f>B271*100+C271</f>
        <v>513</v>
      </c>
    </row>
    <row r="272" spans="2:14" s="4" customFormat="1" ht="19.5" customHeight="1">
      <c r="B272" s="42">
        <v>5</v>
      </c>
      <c r="C272" s="42">
        <v>18</v>
      </c>
      <c r="D272" s="42"/>
      <c r="E272" s="457" t="s">
        <v>11</v>
      </c>
      <c r="F272" s="837"/>
      <c r="G272" s="126"/>
      <c r="H272" s="31"/>
      <c r="I272" s="31"/>
      <c r="J272" s="31"/>
      <c r="K272" s="31"/>
      <c r="L272" s="719" t="str">
        <f>E272&amp;I272&amp;J272</f>
        <v>E</v>
      </c>
      <c r="M272" s="748"/>
      <c r="N272" s="457">
        <f>B272*100+C272</f>
        <v>518</v>
      </c>
    </row>
    <row r="273" spans="2:14" s="4" customFormat="1" ht="13.5" customHeight="1" thickBot="1">
      <c r="B273" s="42"/>
      <c r="C273" s="42"/>
      <c r="D273" s="42"/>
      <c r="E273" s="457"/>
      <c r="F273" s="837"/>
      <c r="G273" s="126"/>
      <c r="H273" s="31"/>
      <c r="I273" s="31"/>
      <c r="J273" s="31"/>
      <c r="K273" s="31"/>
      <c r="L273" s="719"/>
      <c r="M273" s="748"/>
      <c r="N273" s="457"/>
    </row>
    <row r="274" spans="1:15" s="4" customFormat="1" ht="12.75" customHeight="1">
      <c r="A274" s="76"/>
      <c r="B274" s="42">
        <v>1</v>
      </c>
      <c r="C274" s="42">
        <v>8</v>
      </c>
      <c r="D274" s="42">
        <v>12</v>
      </c>
      <c r="E274" s="54" t="s">
        <v>11</v>
      </c>
      <c r="F274" s="837">
        <v>5</v>
      </c>
      <c r="G274" s="116">
        <v>5</v>
      </c>
      <c r="H274" s="31">
        <v>32</v>
      </c>
      <c r="I274" s="31"/>
      <c r="J274" s="49"/>
      <c r="K274" s="31"/>
      <c r="L274" s="723" t="str">
        <f aca="true" t="shared" si="44" ref="L274:L282">E274&amp;I274&amp;J274</f>
        <v>E</v>
      </c>
      <c r="M274" s="750"/>
      <c r="N274" s="54">
        <f aca="true" t="shared" si="45" ref="N274:N283">B274*100+C274</f>
        <v>108</v>
      </c>
      <c r="O274" s="47"/>
    </row>
    <row r="275" spans="2:14" ht="15" customHeight="1">
      <c r="B275" s="42">
        <v>1</v>
      </c>
      <c r="C275" s="42">
        <v>12</v>
      </c>
      <c r="D275" s="42">
        <v>14</v>
      </c>
      <c r="E275" s="54" t="s">
        <v>169</v>
      </c>
      <c r="F275" s="837">
        <v>5</v>
      </c>
      <c r="G275" s="116">
        <v>5</v>
      </c>
      <c r="H275" s="31">
        <v>32</v>
      </c>
      <c r="I275" s="31" t="s">
        <v>108</v>
      </c>
      <c r="J275" s="31" t="s">
        <v>20</v>
      </c>
      <c r="K275" s="31" t="s">
        <v>254</v>
      </c>
      <c r="L275" s="715" t="str">
        <f t="shared" si="44"/>
        <v>Kristalų chemija     [[prof.J.Barkauskas]]    NChA</v>
      </c>
      <c r="M275" s="745"/>
      <c r="N275" s="54">
        <f t="shared" si="45"/>
        <v>112</v>
      </c>
    </row>
    <row r="276" spans="2:14" ht="15" customHeight="1">
      <c r="B276" s="42">
        <v>1</v>
      </c>
      <c r="C276" s="42">
        <v>14</v>
      </c>
      <c r="E276" s="315" t="s">
        <v>11</v>
      </c>
      <c r="G276" s="116"/>
      <c r="H276" s="31"/>
      <c r="L276" s="715" t="str">
        <f t="shared" si="44"/>
        <v>E</v>
      </c>
      <c r="M276" s="745"/>
      <c r="N276" s="54">
        <f t="shared" si="45"/>
        <v>114</v>
      </c>
    </row>
    <row r="277" spans="1:15" s="4" customFormat="1" ht="12.75" customHeight="1">
      <c r="A277" s="47"/>
      <c r="B277" s="42">
        <v>2</v>
      </c>
      <c r="C277" s="42">
        <v>8</v>
      </c>
      <c r="D277" s="42"/>
      <c r="E277" s="54" t="s">
        <v>11</v>
      </c>
      <c r="F277" s="837"/>
      <c r="G277" s="116"/>
      <c r="H277" s="31"/>
      <c r="I277" s="31"/>
      <c r="J277" s="42"/>
      <c r="K277" s="31"/>
      <c r="L277" s="715" t="str">
        <f t="shared" si="44"/>
        <v>E</v>
      </c>
      <c r="M277" s="745"/>
      <c r="N277" s="54">
        <f t="shared" si="45"/>
        <v>208</v>
      </c>
      <c r="O277" s="47"/>
    </row>
    <row r="278" spans="2:14" ht="12.75" customHeight="1">
      <c r="B278" s="42">
        <v>3</v>
      </c>
      <c r="C278" s="42">
        <v>10</v>
      </c>
      <c r="D278" s="42">
        <v>12</v>
      </c>
      <c r="E278" s="54" t="s">
        <v>115</v>
      </c>
      <c r="F278" s="837">
        <v>5</v>
      </c>
      <c r="G278" s="116">
        <v>5</v>
      </c>
      <c r="H278" s="31">
        <v>32</v>
      </c>
      <c r="I278" s="31" t="s">
        <v>126</v>
      </c>
      <c r="J278" s="31" t="s">
        <v>19</v>
      </c>
      <c r="K278" s="31" t="s">
        <v>21</v>
      </c>
      <c r="L278" s="715" t="str">
        <f t="shared" si="44"/>
        <v>Analizinė chemija          [[prof.S.Tautkus]]           KDA</v>
      </c>
      <c r="M278" s="745"/>
      <c r="N278" s="54">
        <f t="shared" si="45"/>
        <v>310</v>
      </c>
    </row>
    <row r="279" spans="2:14" ht="12.75" customHeight="1">
      <c r="B279" s="42">
        <v>3</v>
      </c>
      <c r="C279" s="42">
        <v>12</v>
      </c>
      <c r="E279" s="54" t="s">
        <v>11</v>
      </c>
      <c r="F279" s="837">
        <v>5</v>
      </c>
      <c r="G279" s="116">
        <v>5</v>
      </c>
      <c r="H279" s="31"/>
      <c r="L279" s="715" t="str">
        <f t="shared" si="44"/>
        <v>E</v>
      </c>
      <c r="M279" s="745"/>
      <c r="N279" s="54">
        <f t="shared" si="45"/>
        <v>312</v>
      </c>
    </row>
    <row r="280" spans="2:14" ht="16.5" customHeight="1">
      <c r="B280" s="918">
        <v>4</v>
      </c>
      <c r="C280" s="918">
        <v>8</v>
      </c>
      <c r="D280" s="918">
        <v>11</v>
      </c>
      <c r="E280" s="54" t="s">
        <v>332</v>
      </c>
      <c r="F280" s="837">
        <v>5</v>
      </c>
      <c r="G280" s="116">
        <v>5</v>
      </c>
      <c r="H280" s="31">
        <v>48</v>
      </c>
      <c r="I280" s="31" t="s">
        <v>239</v>
      </c>
      <c r="J280" s="31" t="s">
        <v>19</v>
      </c>
      <c r="K280" s="31" t="s">
        <v>25</v>
      </c>
      <c r="L280" s="715" t="str">
        <f t="shared" si="44"/>
        <v>8.30 val.  Fizikinė chemija            [[doc.A.Valiūnienė  ]]         KDA</v>
      </c>
      <c r="M280" s="745"/>
      <c r="N280" s="54">
        <f t="shared" si="45"/>
        <v>408</v>
      </c>
    </row>
    <row r="281" spans="2:14" ht="12.75" customHeight="1">
      <c r="B281" s="42">
        <v>4</v>
      </c>
      <c r="C281" s="42">
        <v>11</v>
      </c>
      <c r="E281" s="54" t="s">
        <v>11</v>
      </c>
      <c r="F281" s="837">
        <v>5</v>
      </c>
      <c r="G281" s="116">
        <v>5</v>
      </c>
      <c r="H281" s="31"/>
      <c r="L281" s="715" t="str">
        <f t="shared" si="44"/>
        <v>E</v>
      </c>
      <c r="M281" s="745"/>
      <c r="N281" s="54">
        <f t="shared" si="45"/>
        <v>411</v>
      </c>
    </row>
    <row r="282" spans="1:14" ht="15" customHeight="1">
      <c r="A282" s="27"/>
      <c r="B282" s="42">
        <v>5</v>
      </c>
      <c r="C282" s="42">
        <v>8</v>
      </c>
      <c r="D282" s="42">
        <v>10</v>
      </c>
      <c r="E282" s="54" t="s">
        <v>114</v>
      </c>
      <c r="F282" s="837">
        <v>5</v>
      </c>
      <c r="G282" s="116">
        <v>5</v>
      </c>
      <c r="H282" s="31">
        <v>32</v>
      </c>
      <c r="I282" s="31" t="s">
        <v>367</v>
      </c>
      <c r="J282" s="31" t="s">
        <v>19</v>
      </c>
      <c r="K282" s="31" t="s">
        <v>23</v>
      </c>
      <c r="L282" s="715" t="str">
        <f t="shared" si="44"/>
        <v>Biochemija        [[prof.V.Masevičius]]    KDA</v>
      </c>
      <c r="M282" s="745"/>
      <c r="N282" s="54">
        <f t="shared" si="45"/>
        <v>508</v>
      </c>
    </row>
    <row r="283" spans="2:14" ht="12.75" customHeight="1">
      <c r="B283" s="42">
        <v>5</v>
      </c>
      <c r="C283" s="42">
        <v>10</v>
      </c>
      <c r="E283" s="54" t="s">
        <v>11</v>
      </c>
      <c r="F283" s="837">
        <v>5</v>
      </c>
      <c r="G283" s="116">
        <v>5</v>
      </c>
      <c r="H283" s="31"/>
      <c r="L283" s="715" t="str">
        <f aca="true" t="shared" si="46" ref="L283:L288">E283&amp;I283&amp;J283</f>
        <v>E</v>
      </c>
      <c r="M283" s="745"/>
      <c r="N283" s="54">
        <f t="shared" si="45"/>
        <v>510</v>
      </c>
    </row>
    <row r="284" spans="2:14" s="4" customFormat="1" ht="12.75" customHeight="1">
      <c r="B284" s="42">
        <v>1</v>
      </c>
      <c r="C284" s="42">
        <v>9</v>
      </c>
      <c r="D284" s="42">
        <v>12</v>
      </c>
      <c r="E284" s="457" t="s">
        <v>586</v>
      </c>
      <c r="F284" s="837">
        <v>7</v>
      </c>
      <c r="G284" s="1491" t="s">
        <v>219</v>
      </c>
      <c r="H284" s="31">
        <v>48</v>
      </c>
      <c r="I284" s="31" t="s">
        <v>471</v>
      </c>
      <c r="J284" s="42" t="s">
        <v>809</v>
      </c>
      <c r="K284" s="31" t="s">
        <v>719</v>
      </c>
      <c r="L284" s="719" t="str">
        <f t="shared" si="46"/>
        <v>Molekulinė biologija, paskaita [[dr.G.Sasnauskas, dr.G.Tamulaitienė, dr.G.Tamulaitis, dr.M.Zaremba]]    JGMC, Saulėtekio al. 7, aud.R404  </v>
      </c>
      <c r="M284" s="748"/>
      <c r="N284" s="457">
        <f>B284*100+C284</f>
        <v>109</v>
      </c>
    </row>
    <row r="285" spans="2:14" s="4" customFormat="1" ht="12.75" customHeight="1">
      <c r="B285" s="42">
        <v>1</v>
      </c>
      <c r="C285" s="42">
        <v>12</v>
      </c>
      <c r="D285" s="42">
        <v>13</v>
      </c>
      <c r="E285" s="457" t="s">
        <v>587</v>
      </c>
      <c r="F285" s="837">
        <v>7</v>
      </c>
      <c r="G285" s="1491" t="s">
        <v>219</v>
      </c>
      <c r="H285" s="31">
        <v>16</v>
      </c>
      <c r="I285" s="31" t="s">
        <v>471</v>
      </c>
      <c r="J285" s="42" t="s">
        <v>809</v>
      </c>
      <c r="K285" s="31" t="s">
        <v>719</v>
      </c>
      <c r="L285" s="719" t="str">
        <f t="shared" si="46"/>
        <v>Molekulinė biologija, seminaras     [[dr.G.Sasnauskas, dr.G.Tamulaitienė, dr.G.Tamulaitis, dr.M.Zaremba]]    JGMC, Saulėtekio al. 7, aud.R404  </v>
      </c>
      <c r="M285" s="748"/>
      <c r="N285" s="457">
        <f>B285*100+C285</f>
        <v>112</v>
      </c>
    </row>
    <row r="286" spans="2:14" s="4" customFormat="1" ht="12.75" customHeight="1">
      <c r="B286" s="42">
        <v>1</v>
      </c>
      <c r="C286" s="42">
        <v>13</v>
      </c>
      <c r="D286" s="42">
        <v>14</v>
      </c>
      <c r="E286" s="457" t="s">
        <v>750</v>
      </c>
      <c r="F286" s="837">
        <v>7</v>
      </c>
      <c r="G286" s="1491" t="s">
        <v>219</v>
      </c>
      <c r="H286" s="31">
        <v>16</v>
      </c>
      <c r="I286" s="31" t="s">
        <v>751</v>
      </c>
      <c r="J286" s="42" t="s">
        <v>592</v>
      </c>
      <c r="K286" s="31" t="s">
        <v>719</v>
      </c>
      <c r="L286" s="719" t="str">
        <f t="shared" si="46"/>
        <v>Bioinformatika, paskaita       [[dr.J. Dapkūnas, lekt. K. Kvederavičiūtė]]                        GMC, Saulėtekio al. 7, aud.R209 </v>
      </c>
      <c r="M286" s="748"/>
      <c r="N286" s="457">
        <f>B286*100+C286</f>
        <v>113</v>
      </c>
    </row>
    <row r="287" spans="2:14" s="4" customFormat="1" ht="12.75" customHeight="1">
      <c r="B287" s="42">
        <v>1</v>
      </c>
      <c r="C287" s="42">
        <v>14</v>
      </c>
      <c r="D287" s="42">
        <v>17</v>
      </c>
      <c r="E287" s="457" t="s">
        <v>752</v>
      </c>
      <c r="F287" s="837">
        <v>7</v>
      </c>
      <c r="G287" s="1491" t="s">
        <v>219</v>
      </c>
      <c r="H287" s="31">
        <v>48</v>
      </c>
      <c r="I287" s="31" t="s">
        <v>751</v>
      </c>
      <c r="J287" s="42" t="s">
        <v>592</v>
      </c>
      <c r="K287" s="31" t="s">
        <v>719</v>
      </c>
      <c r="L287" s="719" t="str">
        <f t="shared" si="46"/>
        <v>Bioinformatika, seminaras[[dr.J. Dapkūnas, lekt. K. Kvederavičiūtė]]                        GMC, Saulėtekio al. 7, aud.R209 </v>
      </c>
      <c r="M287" s="748"/>
      <c r="N287" s="457">
        <f>B287*100+C287</f>
        <v>114</v>
      </c>
    </row>
    <row r="288" spans="2:14" s="4" customFormat="1" ht="12.75" customHeight="1">
      <c r="B288" s="42">
        <v>1</v>
      </c>
      <c r="C288" s="42">
        <v>17</v>
      </c>
      <c r="D288" s="42"/>
      <c r="E288" s="457" t="s">
        <v>11</v>
      </c>
      <c r="F288" s="837"/>
      <c r="G288" s="1491"/>
      <c r="H288" s="31"/>
      <c r="I288" s="31"/>
      <c r="J288" s="42"/>
      <c r="K288" s="31"/>
      <c r="L288" s="719" t="str">
        <f t="shared" si="46"/>
        <v>E</v>
      </c>
      <c r="M288" s="748"/>
      <c r="N288" s="457">
        <f>B288*100+C288</f>
        <v>117</v>
      </c>
    </row>
    <row r="289" spans="1:14" s="4" customFormat="1" ht="12.75" customHeight="1">
      <c r="A289" s="47"/>
      <c r="B289" s="42">
        <v>2</v>
      </c>
      <c r="C289" s="42">
        <v>9</v>
      </c>
      <c r="D289" s="42">
        <v>12</v>
      </c>
      <c r="E289" s="457" t="s">
        <v>588</v>
      </c>
      <c r="F289" s="837">
        <v>7</v>
      </c>
      <c r="G289" s="1491" t="s">
        <v>219</v>
      </c>
      <c r="H289" s="31">
        <v>48</v>
      </c>
      <c r="I289" s="31" t="s">
        <v>650</v>
      </c>
      <c r="J289" s="42" t="s">
        <v>591</v>
      </c>
      <c r="K289" s="31" t="s">
        <v>719</v>
      </c>
      <c r="L289" s="719" t="str">
        <f aca="true" t="shared" si="47" ref="L289:L303">E289&amp;I289&amp;J289</f>
        <v>Biotechnologija, paskaita      [[dr.A.Gegeckas]]    GMC, Saulėtekio al. 7, aud.R106  </v>
      </c>
      <c r="M289" s="748"/>
      <c r="N289" s="457">
        <f aca="true" t="shared" si="48" ref="N289:N303">B289*100+C289</f>
        <v>209</v>
      </c>
    </row>
    <row r="290" spans="1:14" s="4" customFormat="1" ht="12.75" customHeight="1">
      <c r="A290" s="47"/>
      <c r="B290" s="42">
        <v>2</v>
      </c>
      <c r="C290" s="42">
        <v>12</v>
      </c>
      <c r="D290" s="42">
        <v>13</v>
      </c>
      <c r="E290" s="457" t="s">
        <v>589</v>
      </c>
      <c r="F290" s="837"/>
      <c r="G290" s="1491" t="s">
        <v>219</v>
      </c>
      <c r="H290" s="31">
        <v>16</v>
      </c>
      <c r="I290" s="31" t="s">
        <v>650</v>
      </c>
      <c r="J290" s="42" t="s">
        <v>591</v>
      </c>
      <c r="K290" s="31" t="s">
        <v>719</v>
      </c>
      <c r="L290" s="719" t="str">
        <f>E290&amp;I290&amp;J290</f>
        <v>Biotechnologija, seminaras    [[dr.A.Gegeckas]]    GMC, Saulėtekio al. 7, aud.R106  </v>
      </c>
      <c r="M290" s="748"/>
      <c r="N290" s="457">
        <f t="shared" si="48"/>
        <v>212</v>
      </c>
    </row>
    <row r="291" spans="1:14" s="4" customFormat="1" ht="12.75" customHeight="1">
      <c r="A291" s="47"/>
      <c r="B291" s="42">
        <v>2</v>
      </c>
      <c r="C291" s="42">
        <v>13</v>
      </c>
      <c r="D291" s="42">
        <v>15</v>
      </c>
      <c r="E291" s="457" t="s">
        <v>753</v>
      </c>
      <c r="F291" s="837">
        <v>7</v>
      </c>
      <c r="G291" s="1491" t="s">
        <v>219</v>
      </c>
      <c r="H291" s="31">
        <v>32</v>
      </c>
      <c r="I291" s="31" t="s">
        <v>394</v>
      </c>
      <c r="J291" s="42" t="s">
        <v>811</v>
      </c>
      <c r="K291" s="31" t="s">
        <v>719</v>
      </c>
      <c r="L291" s="719" t="str">
        <f t="shared" si="47"/>
        <v>13-15 val. Biofizika, paskaita         [[dr.S.Bagdonas]]    GMC, Saulėtekio al. 7, aud.R105  </v>
      </c>
      <c r="M291" s="748"/>
      <c r="N291" s="457">
        <f t="shared" si="48"/>
        <v>213</v>
      </c>
    </row>
    <row r="292" spans="1:14" s="4" customFormat="1" ht="12.75" customHeight="1">
      <c r="A292" s="47"/>
      <c r="B292" s="42">
        <v>2</v>
      </c>
      <c r="C292" s="42">
        <v>15</v>
      </c>
      <c r="D292" s="42">
        <v>17</v>
      </c>
      <c r="E292" s="457" t="s">
        <v>754</v>
      </c>
      <c r="F292" s="837">
        <v>7</v>
      </c>
      <c r="G292" s="1491" t="s">
        <v>219</v>
      </c>
      <c r="H292" s="31">
        <v>32</v>
      </c>
      <c r="I292" s="31" t="s">
        <v>394</v>
      </c>
      <c r="J292" s="42" t="s">
        <v>811</v>
      </c>
      <c r="K292" s="31" t="s">
        <v>719</v>
      </c>
      <c r="L292" s="719" t="str">
        <f>E292&amp;I292&amp;J292</f>
        <v>15-17 val. Biofizika, seminaras          [[dr.S.Bagdonas]]    GMC, Saulėtekio al. 7, aud.R105  </v>
      </c>
      <c r="M292" s="748"/>
      <c r="N292" s="457">
        <f>B292*100+C292</f>
        <v>215</v>
      </c>
    </row>
    <row r="293" spans="1:14" s="4" customFormat="1" ht="12.75" customHeight="1">
      <c r="A293" s="47"/>
      <c r="B293" s="42">
        <v>2</v>
      </c>
      <c r="C293" s="42">
        <v>17</v>
      </c>
      <c r="D293" s="42">
        <v>18</v>
      </c>
      <c r="E293" s="457" t="s">
        <v>755</v>
      </c>
      <c r="F293" s="837">
        <v>7</v>
      </c>
      <c r="G293" s="1491" t="s">
        <v>219</v>
      </c>
      <c r="H293" s="31" t="s">
        <v>362</v>
      </c>
      <c r="I293" s="31" t="s">
        <v>590</v>
      </c>
      <c r="J293" s="42" t="s">
        <v>810</v>
      </c>
      <c r="K293" s="31" t="s">
        <v>719</v>
      </c>
      <c r="L293" s="719" t="str">
        <f>E293&amp;I293&amp;J293</f>
        <v>Imunologija, 13-15 val. paskaita, 15-17 val. seminaras [[dr. A. Žvirblienė]]GMC, Saulėtekio al. 7, aud.R104</v>
      </c>
      <c r="M293" s="748"/>
      <c r="N293" s="457">
        <f>B293*100+C293</f>
        <v>217</v>
      </c>
    </row>
    <row r="294" spans="1:14" s="4" customFormat="1" ht="12.75" customHeight="1">
      <c r="A294" s="47"/>
      <c r="B294" s="42">
        <v>2</v>
      </c>
      <c r="C294" s="42">
        <v>18</v>
      </c>
      <c r="D294" s="42"/>
      <c r="E294" s="457" t="s">
        <v>11</v>
      </c>
      <c r="F294" s="837"/>
      <c r="G294" s="1491"/>
      <c r="H294" s="31"/>
      <c r="I294" s="31"/>
      <c r="J294" s="42"/>
      <c r="K294" s="31"/>
      <c r="L294" s="719" t="str">
        <f t="shared" si="47"/>
        <v>E</v>
      </c>
      <c r="M294" s="748"/>
      <c r="N294" s="457">
        <f t="shared" si="48"/>
        <v>218</v>
      </c>
    </row>
    <row r="295" spans="1:14" s="4" customFormat="1" ht="12.75" customHeight="1">
      <c r="A295" s="47"/>
      <c r="B295" s="42">
        <v>3</v>
      </c>
      <c r="C295" s="42">
        <v>8</v>
      </c>
      <c r="D295" s="42">
        <v>11</v>
      </c>
      <c r="E295" s="457" t="s">
        <v>746</v>
      </c>
      <c r="F295" s="837">
        <v>7</v>
      </c>
      <c r="G295" s="1491" t="s">
        <v>219</v>
      </c>
      <c r="H295" s="31">
        <v>32</v>
      </c>
      <c r="I295" s="31" t="s">
        <v>738</v>
      </c>
      <c r="J295" s="42" t="s">
        <v>808</v>
      </c>
      <c r="K295" s="31" t="s">
        <v>719</v>
      </c>
      <c r="L295" s="719" t="str">
        <f>E295&amp;I295&amp;J295</f>
        <v>8.15 -11.15 val. Genų indžinerija  09.05-11.14       [[dr.V. Šeputienė]]   GMC, Saulėtekio al. 7, aud.R108</v>
      </c>
      <c r="M295" s="748"/>
      <c r="N295" s="457">
        <f>B295*100+C295</f>
        <v>308</v>
      </c>
    </row>
    <row r="296" spans="1:14" s="4" customFormat="1" ht="12.75" customHeight="1">
      <c r="A296" s="47"/>
      <c r="B296" s="42">
        <v>3</v>
      </c>
      <c r="C296" s="42">
        <v>11</v>
      </c>
      <c r="D296" s="42"/>
      <c r="E296" s="457" t="s">
        <v>11</v>
      </c>
      <c r="F296" s="837"/>
      <c r="G296" s="1491"/>
      <c r="H296" s="31"/>
      <c r="I296" s="31"/>
      <c r="J296" s="42"/>
      <c r="K296" s="31"/>
      <c r="L296" s="719" t="str">
        <f>E296&amp;I296&amp;J296</f>
        <v>E</v>
      </c>
      <c r="M296" s="748"/>
      <c r="N296" s="457">
        <f>B296*100+C296</f>
        <v>311</v>
      </c>
    </row>
    <row r="297" spans="1:14" s="4" customFormat="1" ht="12.75" customHeight="1">
      <c r="A297" s="47"/>
      <c r="B297" s="42"/>
      <c r="C297" s="42"/>
      <c r="D297" s="42"/>
      <c r="E297" s="457"/>
      <c r="F297" s="837"/>
      <c r="G297" s="1491"/>
      <c r="H297" s="31"/>
      <c r="I297" s="31"/>
      <c r="J297" s="42"/>
      <c r="K297" s="31"/>
      <c r="L297" s="719"/>
      <c r="M297" s="748"/>
      <c r="N297" s="457"/>
    </row>
    <row r="298" spans="2:14" s="4" customFormat="1" ht="12.75" customHeight="1">
      <c r="B298" s="42">
        <v>3</v>
      </c>
      <c r="C298" s="42">
        <v>14</v>
      </c>
      <c r="D298" s="42">
        <v>18</v>
      </c>
      <c r="E298" s="457" t="s">
        <v>168</v>
      </c>
      <c r="F298" s="837">
        <v>7</v>
      </c>
      <c r="G298" s="1491" t="s">
        <v>219</v>
      </c>
      <c r="H298" s="31"/>
      <c r="I298" s="31"/>
      <c r="J298" s="31"/>
      <c r="K298" s="31"/>
      <c r="L298" s="719" t="str">
        <f t="shared" si="47"/>
        <v>Praktika</v>
      </c>
      <c r="M298" s="748"/>
      <c r="N298" s="457">
        <f t="shared" si="48"/>
        <v>314</v>
      </c>
    </row>
    <row r="299" spans="2:14" s="4" customFormat="1" ht="12.75" customHeight="1">
      <c r="B299" s="42">
        <v>3</v>
      </c>
      <c r="C299" s="42">
        <v>18</v>
      </c>
      <c r="D299" s="42"/>
      <c r="E299" s="457" t="s">
        <v>11</v>
      </c>
      <c r="F299" s="837"/>
      <c r="G299" s="1491"/>
      <c r="H299" s="31"/>
      <c r="I299" s="31"/>
      <c r="J299" s="31"/>
      <c r="K299" s="31"/>
      <c r="L299" s="719" t="str">
        <f t="shared" si="47"/>
        <v>E</v>
      </c>
      <c r="M299" s="748"/>
      <c r="N299" s="457">
        <f t="shared" si="48"/>
        <v>318</v>
      </c>
    </row>
    <row r="300" spans="2:14" s="4" customFormat="1" ht="12.75" customHeight="1">
      <c r="B300" s="42">
        <v>4</v>
      </c>
      <c r="C300" s="42">
        <v>9</v>
      </c>
      <c r="D300" s="42">
        <v>17</v>
      </c>
      <c r="E300" s="457" t="s">
        <v>168</v>
      </c>
      <c r="F300" s="837">
        <v>7</v>
      </c>
      <c r="G300" s="1491" t="s">
        <v>219</v>
      </c>
      <c r="H300" s="31"/>
      <c r="I300" s="31"/>
      <c r="J300" s="31"/>
      <c r="K300" s="31"/>
      <c r="L300" s="719" t="str">
        <f t="shared" si="47"/>
        <v>Praktika</v>
      </c>
      <c r="M300" s="748"/>
      <c r="N300" s="457">
        <f t="shared" si="48"/>
        <v>409</v>
      </c>
    </row>
    <row r="301" spans="2:14" s="4" customFormat="1" ht="12.75" customHeight="1">
      <c r="B301" s="42">
        <v>4</v>
      </c>
      <c r="C301" s="42">
        <v>17</v>
      </c>
      <c r="D301" s="42"/>
      <c r="E301" s="457" t="s">
        <v>11</v>
      </c>
      <c r="F301" s="837"/>
      <c r="G301" s="1491"/>
      <c r="H301" s="31"/>
      <c r="I301" s="31"/>
      <c r="J301" s="31"/>
      <c r="K301" s="31"/>
      <c r="L301" s="719" t="str">
        <f t="shared" si="47"/>
        <v>E</v>
      </c>
      <c r="M301" s="748"/>
      <c r="N301" s="457">
        <f t="shared" si="48"/>
        <v>417</v>
      </c>
    </row>
    <row r="302" spans="2:14" ht="12.75" customHeight="1">
      <c r="B302" s="42">
        <v>5</v>
      </c>
      <c r="C302" s="42">
        <v>14</v>
      </c>
      <c r="D302" s="42">
        <v>18</v>
      </c>
      <c r="E302" s="457" t="s">
        <v>168</v>
      </c>
      <c r="F302" s="837">
        <v>7</v>
      </c>
      <c r="G302" s="1491"/>
      <c r="H302" s="31"/>
      <c r="L302" s="719" t="str">
        <f t="shared" si="47"/>
        <v>Praktika</v>
      </c>
      <c r="M302" s="748"/>
      <c r="N302" s="457">
        <f t="shared" si="48"/>
        <v>514</v>
      </c>
    </row>
    <row r="303" spans="2:14" s="4" customFormat="1" ht="12.75" customHeight="1">
      <c r="B303" s="42">
        <v>5</v>
      </c>
      <c r="C303" s="42">
        <v>18</v>
      </c>
      <c r="D303" s="42"/>
      <c r="E303" s="457" t="s">
        <v>11</v>
      </c>
      <c r="F303" s="837"/>
      <c r="G303" s="1491"/>
      <c r="H303" s="31"/>
      <c r="I303" s="31"/>
      <c r="J303" s="31"/>
      <c r="K303" s="31"/>
      <c r="L303" s="719" t="str">
        <f t="shared" si="47"/>
        <v>E</v>
      </c>
      <c r="M303" s="748"/>
      <c r="N303" s="457">
        <f t="shared" si="48"/>
        <v>518</v>
      </c>
    </row>
    <row r="304" spans="2:14" ht="12.75" customHeight="1">
      <c r="B304" s="42">
        <v>1</v>
      </c>
      <c r="C304" s="42">
        <v>8</v>
      </c>
      <c r="D304" s="42">
        <v>13</v>
      </c>
      <c r="E304" s="73" t="s">
        <v>165</v>
      </c>
      <c r="F304" s="837">
        <v>7</v>
      </c>
      <c r="G304" s="423" t="s">
        <v>310</v>
      </c>
      <c r="H304" s="31"/>
      <c r="L304" s="505" t="str">
        <f>E304&amp;I304&amp;J304</f>
        <v>Bakalauro darbas</v>
      </c>
      <c r="M304" s="713"/>
      <c r="N304" s="73">
        <f>B304*100+C304</f>
        <v>108</v>
      </c>
    </row>
    <row r="305" spans="2:14" ht="12.75" customHeight="1">
      <c r="B305" s="42">
        <v>1</v>
      </c>
      <c r="C305" s="42">
        <v>13</v>
      </c>
      <c r="D305" s="42">
        <v>16</v>
      </c>
      <c r="E305" s="73" t="s">
        <v>378</v>
      </c>
      <c r="F305" s="837">
        <v>7</v>
      </c>
      <c r="G305" s="423" t="s">
        <v>310</v>
      </c>
      <c r="H305" s="31">
        <v>48</v>
      </c>
      <c r="I305" s="31" t="s">
        <v>311</v>
      </c>
      <c r="J305" s="31" t="s">
        <v>14</v>
      </c>
      <c r="K305" s="31" t="s">
        <v>30</v>
      </c>
      <c r="L305" s="505" t="str">
        <f aca="true" t="shared" si="49" ref="L305:L319">E305&amp;I305&amp;J305</f>
        <v>13,15 val. Nanobiotechnologija  paskaita    [[doc.K.Radzevičius]]   PChA</v>
      </c>
      <c r="M305" s="713"/>
      <c r="N305" s="73">
        <f aca="true" t="shared" si="50" ref="N305:N319">B305*100+C305</f>
        <v>113</v>
      </c>
    </row>
    <row r="306" spans="2:14" ht="12.75" customHeight="1">
      <c r="B306" s="42">
        <v>1</v>
      </c>
      <c r="C306" s="42">
        <v>16</v>
      </c>
      <c r="D306" s="42">
        <v>17</v>
      </c>
      <c r="E306" s="73" t="s">
        <v>11</v>
      </c>
      <c r="G306" s="423"/>
      <c r="H306" s="31"/>
      <c r="L306" s="505" t="str">
        <f>E306&amp;I306&amp;J306</f>
        <v>E</v>
      </c>
      <c r="M306" s="713"/>
      <c r="N306" s="73">
        <f>B306*100+C306</f>
        <v>116</v>
      </c>
    </row>
    <row r="307" spans="2:14" ht="12.75" customHeight="1">
      <c r="B307" s="42">
        <v>1</v>
      </c>
      <c r="C307" s="42">
        <v>17</v>
      </c>
      <c r="D307" s="42">
        <v>20</v>
      </c>
      <c r="E307" s="73" t="s">
        <v>312</v>
      </c>
      <c r="F307" s="837">
        <v>7</v>
      </c>
      <c r="G307" s="423" t="s">
        <v>310</v>
      </c>
      <c r="H307" s="31">
        <v>48</v>
      </c>
      <c r="I307" s="31" t="s">
        <v>311</v>
      </c>
      <c r="J307" s="31" t="s">
        <v>32</v>
      </c>
      <c r="K307" s="31" t="s">
        <v>30</v>
      </c>
      <c r="L307" s="505" t="str">
        <f t="shared" si="49"/>
        <v>Nanobiotechnologija, lab.darbai     1/2 gr.     [[doc.K.Radzevičius]]   PChL</v>
      </c>
      <c r="M307" s="713"/>
      <c r="N307" s="73">
        <f t="shared" si="50"/>
        <v>117</v>
      </c>
    </row>
    <row r="308" spans="2:14" ht="12.75" customHeight="1">
      <c r="B308" s="42">
        <v>1</v>
      </c>
      <c r="C308" s="42">
        <v>20</v>
      </c>
      <c r="E308" s="73" t="s">
        <v>11</v>
      </c>
      <c r="G308" s="423"/>
      <c r="H308" s="31"/>
      <c r="L308" s="505" t="str">
        <f t="shared" si="49"/>
        <v>E</v>
      </c>
      <c r="M308" s="713"/>
      <c r="N308" s="73">
        <f t="shared" si="50"/>
        <v>120</v>
      </c>
    </row>
    <row r="309" spans="2:14" ht="12.75" customHeight="1">
      <c r="B309" s="42">
        <v>2</v>
      </c>
      <c r="C309" s="42">
        <v>8</v>
      </c>
      <c r="D309" s="42">
        <v>11</v>
      </c>
      <c r="E309" s="73" t="s">
        <v>312</v>
      </c>
      <c r="F309" s="837">
        <v>7</v>
      </c>
      <c r="G309" s="423" t="s">
        <v>310</v>
      </c>
      <c r="H309" s="31">
        <v>48</v>
      </c>
      <c r="I309" s="31" t="s">
        <v>311</v>
      </c>
      <c r="J309" s="31" t="s">
        <v>32</v>
      </c>
      <c r="K309" s="31" t="s">
        <v>30</v>
      </c>
      <c r="L309" s="505" t="str">
        <f t="shared" si="49"/>
        <v>Nanobiotechnologija, lab.darbai     1/2 gr.     [[doc.K.Radzevičius]]   PChL</v>
      </c>
      <c r="M309" s="713"/>
      <c r="N309" s="73">
        <f t="shared" si="50"/>
        <v>208</v>
      </c>
    </row>
    <row r="310" spans="1:15" ht="12.75" customHeight="1">
      <c r="A310" s="1" t="s">
        <v>397</v>
      </c>
      <c r="B310" s="42">
        <v>2</v>
      </c>
      <c r="C310" s="42">
        <v>11</v>
      </c>
      <c r="D310" s="42">
        <v>14</v>
      </c>
      <c r="E310" s="73" t="s">
        <v>778</v>
      </c>
      <c r="F310" s="837">
        <v>7</v>
      </c>
      <c r="G310" s="423" t="s">
        <v>310</v>
      </c>
      <c r="H310" s="31" t="s">
        <v>122</v>
      </c>
      <c r="I310" s="31" t="s">
        <v>783</v>
      </c>
      <c r="J310" s="892" t="s">
        <v>602</v>
      </c>
      <c r="K310" s="31" t="s">
        <v>254</v>
      </c>
      <c r="L310" s="505" t="str">
        <f t="shared" si="49"/>
        <v>11-14 val.Pagrindiniai nanodalelių sintezės principai, paskaita ir seminaras     [[asist.J.Pilipavičius]]       TChA</v>
      </c>
      <c r="M310" s="713"/>
      <c r="N310" s="73">
        <f t="shared" si="50"/>
        <v>211</v>
      </c>
      <c r="O310" s="891" t="s">
        <v>396</v>
      </c>
    </row>
    <row r="311" spans="1:14" ht="12.75" customHeight="1">
      <c r="A311" s="1230"/>
      <c r="B311" s="918">
        <v>2</v>
      </c>
      <c r="C311" s="918">
        <v>14</v>
      </c>
      <c r="D311" s="918">
        <v>17</v>
      </c>
      <c r="E311" s="73" t="s">
        <v>779</v>
      </c>
      <c r="F311" s="837">
        <v>7</v>
      </c>
      <c r="G311" s="423" t="s">
        <v>310</v>
      </c>
      <c r="H311" s="31">
        <v>48</v>
      </c>
      <c r="I311" s="31" t="s">
        <v>323</v>
      </c>
      <c r="J311" s="31" t="s">
        <v>18</v>
      </c>
      <c r="K311" s="31" t="s">
        <v>25</v>
      </c>
      <c r="L311" s="505" t="str">
        <f t="shared" si="49"/>
        <v>12-15 val. Nanostruktūrų formavimas ir tyrimas elektrocheminiais metodais, paskaita ir seminaras       [[doc.A.Valiūnienė]]   FChA</v>
      </c>
      <c r="M311" s="713"/>
      <c r="N311" s="73">
        <f t="shared" si="50"/>
        <v>214</v>
      </c>
    </row>
    <row r="312" spans="2:14" ht="12.75" customHeight="1">
      <c r="B312" s="42">
        <v>2</v>
      </c>
      <c r="C312" s="42">
        <v>17</v>
      </c>
      <c r="E312" s="73" t="s">
        <v>11</v>
      </c>
      <c r="G312" s="423"/>
      <c r="H312" s="31"/>
      <c r="L312" s="505" t="str">
        <f t="shared" si="49"/>
        <v>E</v>
      </c>
      <c r="M312" s="713"/>
      <c r="N312" s="73">
        <f t="shared" si="50"/>
        <v>217</v>
      </c>
    </row>
    <row r="313" spans="2:14" ht="12.75" customHeight="1">
      <c r="B313" s="42">
        <v>3</v>
      </c>
      <c r="C313" s="42">
        <v>9</v>
      </c>
      <c r="D313" s="42">
        <v>12</v>
      </c>
      <c r="E313" s="73" t="s">
        <v>413</v>
      </c>
      <c r="F313" s="837">
        <v>7</v>
      </c>
      <c r="G313" s="423" t="s">
        <v>310</v>
      </c>
      <c r="H313" s="31">
        <v>48</v>
      </c>
      <c r="I313" s="31" t="s">
        <v>341</v>
      </c>
      <c r="J313" s="31" t="s">
        <v>12</v>
      </c>
      <c r="K313" s="31" t="s">
        <v>21</v>
      </c>
      <c r="L313" s="505" t="str">
        <f t="shared" si="49"/>
        <v>  Nanobiotechnologija  paskaita   [[prof.A.Ramanavičienė]]   AChA</v>
      </c>
      <c r="M313" s="713"/>
      <c r="N313" s="73">
        <f t="shared" si="50"/>
        <v>309</v>
      </c>
    </row>
    <row r="314" spans="2:14" ht="12.75" customHeight="1">
      <c r="B314" s="42">
        <v>3</v>
      </c>
      <c r="C314" s="42">
        <v>12</v>
      </c>
      <c r="D314" s="42">
        <v>13</v>
      </c>
      <c r="E314" s="73" t="s">
        <v>11</v>
      </c>
      <c r="G314" s="423"/>
      <c r="H314" s="31"/>
      <c r="L314" s="505" t="str">
        <f t="shared" si="49"/>
        <v>E</v>
      </c>
      <c r="M314" s="713"/>
      <c r="N314" s="73">
        <f t="shared" si="50"/>
        <v>312</v>
      </c>
    </row>
    <row r="315" spans="2:14" ht="12.75" customHeight="1">
      <c r="B315" s="42">
        <v>3</v>
      </c>
      <c r="C315" s="42">
        <v>13</v>
      </c>
      <c r="D315" s="42">
        <v>17</v>
      </c>
      <c r="E315" s="73" t="s">
        <v>399</v>
      </c>
      <c r="F315" s="837">
        <v>7</v>
      </c>
      <c r="G315" s="423" t="s">
        <v>310</v>
      </c>
      <c r="H315" s="31">
        <v>48</v>
      </c>
      <c r="I315" s="31" t="s">
        <v>342</v>
      </c>
      <c r="J315" s="31" t="s">
        <v>321</v>
      </c>
      <c r="K315" s="31" t="s">
        <v>21</v>
      </c>
      <c r="L315" s="505" t="str">
        <f t="shared" si="49"/>
        <v>Nanobiotechnologija  lab.darbai   (1/2 sav. 1/2 gr. )       [[prof. A.Ramanavičienė]]   AChL spec.nano lab.</v>
      </c>
      <c r="M315" s="713"/>
      <c r="N315" s="73">
        <f t="shared" si="50"/>
        <v>313</v>
      </c>
    </row>
    <row r="316" spans="2:14" ht="12.75" customHeight="1">
      <c r="B316" s="42">
        <v>3</v>
      </c>
      <c r="C316" s="42">
        <v>17</v>
      </c>
      <c r="E316" s="73" t="s">
        <v>11</v>
      </c>
      <c r="G316" s="423"/>
      <c r="H316" s="31"/>
      <c r="L316" s="505" t="str">
        <f t="shared" si="49"/>
        <v>E</v>
      </c>
      <c r="M316" s="713"/>
      <c r="N316" s="73">
        <f t="shared" si="50"/>
        <v>317</v>
      </c>
    </row>
    <row r="317" spans="2:14" ht="12.75" customHeight="1">
      <c r="B317" s="42">
        <v>4</v>
      </c>
      <c r="C317" s="42">
        <v>11</v>
      </c>
      <c r="E317" s="73" t="s">
        <v>11</v>
      </c>
      <c r="G317" s="423"/>
      <c r="H317" s="31"/>
      <c r="L317" s="505" t="str">
        <f t="shared" si="49"/>
        <v>E</v>
      </c>
      <c r="M317" s="713"/>
      <c r="N317" s="73">
        <f t="shared" si="50"/>
        <v>411</v>
      </c>
    </row>
    <row r="318" spans="2:14" ht="12.75" customHeight="1">
      <c r="B318" s="42">
        <v>5</v>
      </c>
      <c r="C318" s="42">
        <v>12</v>
      </c>
      <c r="D318" s="42">
        <v>15</v>
      </c>
      <c r="E318" s="73" t="s">
        <v>781</v>
      </c>
      <c r="F318" s="837">
        <v>7</v>
      </c>
      <c r="G318" s="423" t="s">
        <v>310</v>
      </c>
      <c r="H318" s="31" t="s">
        <v>393</v>
      </c>
      <c r="I318" s="31" t="s">
        <v>782</v>
      </c>
      <c r="J318" s="544" t="s">
        <v>17</v>
      </c>
      <c r="K318" s="31" t="s">
        <v>254</v>
      </c>
      <c r="L318" s="505" t="str">
        <f t="shared" si="49"/>
        <v> 12-15 val. Pagrindiniai nanodalelių sintezės principai, paskaita ir seminaras      [[asist. J.Pilipavičius]]     OChA</v>
      </c>
      <c r="M318" s="713"/>
      <c r="N318" s="73">
        <f t="shared" si="50"/>
        <v>512</v>
      </c>
    </row>
    <row r="319" spans="1:14" ht="12.75" customHeight="1">
      <c r="A319" s="69"/>
      <c r="B319" s="918">
        <v>5</v>
      </c>
      <c r="C319" s="918">
        <v>15</v>
      </c>
      <c r="D319" s="918">
        <v>18</v>
      </c>
      <c r="E319" s="73" t="s">
        <v>780</v>
      </c>
      <c r="F319" s="837">
        <v>7</v>
      </c>
      <c r="G319" s="423" t="s">
        <v>310</v>
      </c>
      <c r="H319" s="31">
        <v>48</v>
      </c>
      <c r="I319" s="31" t="s">
        <v>323</v>
      </c>
      <c r="J319" s="31" t="s">
        <v>143</v>
      </c>
      <c r="K319" s="31" t="s">
        <v>25</v>
      </c>
      <c r="L319" s="505" t="str">
        <f t="shared" si="49"/>
        <v>12-15 val. Nanostruktūrų formavimas ir tyrimas elektrocheminiais metodais, paskaita ir seminaras   [[doc.A.Valiūnienė]]   TGA</v>
      </c>
      <c r="M319" s="713"/>
      <c r="N319" s="73">
        <f t="shared" si="50"/>
        <v>515</v>
      </c>
    </row>
    <row r="320" spans="1:14" ht="12.75" customHeight="1">
      <c r="A320" s="69"/>
      <c r="B320" s="42">
        <v>5</v>
      </c>
      <c r="C320" s="42">
        <v>17</v>
      </c>
      <c r="E320" s="865" t="s">
        <v>11</v>
      </c>
      <c r="G320" s="423"/>
      <c r="H320" s="31"/>
      <c r="I320" s="845"/>
      <c r="K320" s="845"/>
      <c r="L320" s="505" t="str">
        <f>E320&amp;I320&amp;J320</f>
        <v>E</v>
      </c>
      <c r="M320" s="713"/>
      <c r="N320" s="73">
        <f>B320*100+C320</f>
        <v>517</v>
      </c>
    </row>
    <row r="321" spans="2:15" ht="12.75" customHeight="1">
      <c r="B321" s="42">
        <v>2</v>
      </c>
      <c r="C321" s="42">
        <v>8</v>
      </c>
      <c r="D321" s="42">
        <v>11</v>
      </c>
      <c r="E321" s="458" t="s">
        <v>315</v>
      </c>
      <c r="F321" s="837">
        <v>7</v>
      </c>
      <c r="G321" s="116">
        <v>5</v>
      </c>
      <c r="H321" s="31">
        <v>48</v>
      </c>
      <c r="I321" s="31" t="s">
        <v>316</v>
      </c>
      <c r="J321" s="31" t="s">
        <v>20</v>
      </c>
      <c r="K321" s="31" t="s">
        <v>30</v>
      </c>
      <c r="L321" s="715" t="str">
        <f aca="true" t="shared" si="51" ref="L321:L327">E321&amp;I321&amp;J321</f>
        <v>Cheminė technologija    [[prof.R.Makuška]]    NChA</v>
      </c>
      <c r="M321" s="745"/>
      <c r="N321" s="54">
        <f aca="true" t="shared" si="52" ref="N321:N326">B321*100+C321</f>
        <v>208</v>
      </c>
      <c r="O321" s="27"/>
    </row>
    <row r="322" spans="2:14" ht="12.75" customHeight="1">
      <c r="B322" s="42">
        <v>2</v>
      </c>
      <c r="C322" s="42">
        <v>11</v>
      </c>
      <c r="E322" s="458" t="s">
        <v>11</v>
      </c>
      <c r="F322" s="837">
        <v>7</v>
      </c>
      <c r="G322" s="116">
        <v>5</v>
      </c>
      <c r="H322" s="31"/>
      <c r="L322" s="715" t="str">
        <f t="shared" si="51"/>
        <v>E</v>
      </c>
      <c r="M322" s="745"/>
      <c r="N322" s="54">
        <f t="shared" si="52"/>
        <v>211</v>
      </c>
    </row>
    <row r="323" spans="2:14" ht="12.75" customHeight="1">
      <c r="B323" s="42">
        <v>3</v>
      </c>
      <c r="C323" s="42">
        <v>12</v>
      </c>
      <c r="E323" s="458" t="s">
        <v>11</v>
      </c>
      <c r="G323" s="116"/>
      <c r="H323" s="31"/>
      <c r="L323" s="715" t="str">
        <f t="shared" si="51"/>
        <v>E</v>
      </c>
      <c r="M323" s="745"/>
      <c r="N323" s="54">
        <f t="shared" si="52"/>
        <v>312</v>
      </c>
    </row>
    <row r="324" spans="1:15" ht="12.75" customHeight="1">
      <c r="A324" s="57"/>
      <c r="B324" s="42">
        <v>4</v>
      </c>
      <c r="C324" s="476">
        <v>18</v>
      </c>
      <c r="D324" s="59"/>
      <c r="E324" s="458" t="s">
        <v>11</v>
      </c>
      <c r="G324" s="116"/>
      <c r="H324" s="31"/>
      <c r="L324" s="715" t="str">
        <f t="shared" si="51"/>
        <v>E</v>
      </c>
      <c r="M324" s="745"/>
      <c r="N324" s="54">
        <f t="shared" si="52"/>
        <v>418</v>
      </c>
      <c r="O324" s="57"/>
    </row>
    <row r="325" spans="1:14" ht="12.75" customHeight="1">
      <c r="A325" s="69"/>
      <c r="B325" s="476">
        <v>5</v>
      </c>
      <c r="C325" s="42">
        <v>8</v>
      </c>
      <c r="D325" s="42">
        <v>11</v>
      </c>
      <c r="E325" s="458" t="s">
        <v>315</v>
      </c>
      <c r="F325" s="837">
        <v>7</v>
      </c>
      <c r="G325" s="116">
        <v>5</v>
      </c>
      <c r="H325" s="31">
        <v>48</v>
      </c>
      <c r="I325" s="31" t="s">
        <v>316</v>
      </c>
      <c r="J325" s="31" t="s">
        <v>18</v>
      </c>
      <c r="K325" s="31" t="s">
        <v>30</v>
      </c>
      <c r="L325" s="715" t="str">
        <f t="shared" si="51"/>
        <v>Cheminė technologija    [[prof.R.Makuška]]    FChA</v>
      </c>
      <c r="M325" s="745"/>
      <c r="N325" s="54">
        <f t="shared" si="52"/>
        <v>508</v>
      </c>
    </row>
    <row r="326" spans="1:14" ht="13.5" customHeight="1">
      <c r="A326" s="69"/>
      <c r="B326" s="42">
        <v>5</v>
      </c>
      <c r="C326" s="42">
        <v>11</v>
      </c>
      <c r="E326" s="458" t="s">
        <v>11</v>
      </c>
      <c r="G326" s="116"/>
      <c r="H326" s="31"/>
      <c r="L326" s="715" t="str">
        <f t="shared" si="51"/>
        <v>E</v>
      </c>
      <c r="M326" s="745"/>
      <c r="N326" s="54">
        <f t="shared" si="52"/>
        <v>511</v>
      </c>
    </row>
    <row r="327" spans="2:14" ht="12.75" customHeight="1">
      <c r="B327" s="42">
        <v>1</v>
      </c>
      <c r="C327" s="42">
        <v>10</v>
      </c>
      <c r="D327" s="42">
        <v>13</v>
      </c>
      <c r="E327" s="478" t="s">
        <v>31</v>
      </c>
      <c r="F327" s="837">
        <v>7</v>
      </c>
      <c r="G327" s="116">
        <v>7</v>
      </c>
      <c r="H327" s="31">
        <v>48</v>
      </c>
      <c r="I327" s="31" t="s">
        <v>655</v>
      </c>
      <c r="J327" s="31" t="s">
        <v>32</v>
      </c>
      <c r="K327" s="31" t="s">
        <v>30</v>
      </c>
      <c r="L327" s="727" t="str">
        <f t="shared" si="51"/>
        <v>Cheminė technologija, lab. darbai  [[asist. A. Bočkuvienė]]  PChL</v>
      </c>
      <c r="M327" s="755"/>
      <c r="N327" s="478">
        <f aca="true" t="shared" si="53" ref="N327:N341">B327*100+C327</f>
        <v>110</v>
      </c>
    </row>
    <row r="328" spans="2:14" ht="12.75" customHeight="1">
      <c r="B328" s="42">
        <v>1</v>
      </c>
      <c r="C328" s="42">
        <v>13</v>
      </c>
      <c r="D328" s="42">
        <v>16</v>
      </c>
      <c r="E328" s="478" t="s">
        <v>118</v>
      </c>
      <c r="F328" s="837">
        <v>7</v>
      </c>
      <c r="G328" s="116">
        <v>7</v>
      </c>
      <c r="H328" s="31">
        <v>48</v>
      </c>
      <c r="I328" s="31" t="s">
        <v>696</v>
      </c>
      <c r="J328" s="31" t="s">
        <v>32</v>
      </c>
      <c r="K328" s="31" t="s">
        <v>30</v>
      </c>
      <c r="L328" s="727" t="str">
        <f aca="true" t="shared" si="54" ref="L328:L341">E328&amp;I328&amp;J328</f>
        <v>Cheminė technologija, lab. darbai    [[doc. T. Kochanė]]  PChL</v>
      </c>
      <c r="M328" s="755"/>
      <c r="N328" s="478">
        <f t="shared" si="53"/>
        <v>113</v>
      </c>
    </row>
    <row r="329" spans="2:14" ht="12.75" customHeight="1">
      <c r="B329" s="42">
        <v>1</v>
      </c>
      <c r="C329" s="42">
        <v>17</v>
      </c>
      <c r="E329" s="478" t="s">
        <v>11</v>
      </c>
      <c r="F329" s="837">
        <v>7</v>
      </c>
      <c r="G329" s="116">
        <v>7</v>
      </c>
      <c r="H329" s="31"/>
      <c r="L329" s="727" t="str">
        <f t="shared" si="54"/>
        <v>E</v>
      </c>
      <c r="M329" s="755"/>
      <c r="N329" s="478">
        <f t="shared" si="53"/>
        <v>117</v>
      </c>
    </row>
    <row r="330" spans="2:14" ht="12.75" customHeight="1">
      <c r="B330" s="42">
        <v>2</v>
      </c>
      <c r="C330" s="42">
        <v>11</v>
      </c>
      <c r="D330" s="42">
        <v>14</v>
      </c>
      <c r="E330" s="478" t="s">
        <v>119</v>
      </c>
      <c r="F330" s="837">
        <v>7</v>
      </c>
      <c r="G330" s="116">
        <v>7</v>
      </c>
      <c r="H330" s="31">
        <v>48</v>
      </c>
      <c r="I330" s="31" t="s">
        <v>818</v>
      </c>
      <c r="J330" s="31" t="s">
        <v>32</v>
      </c>
      <c r="K330" s="31" t="s">
        <v>30</v>
      </c>
      <c r="L330" s="727" t="str">
        <f>E330&amp;I330&amp;J330</f>
        <v>Cheminė technologija, lab. darbai 1/2 gr. [[asist. J.Jonikaitė-Švėgždienė]]  PChL</v>
      </c>
      <c r="M330" s="755"/>
      <c r="N330" s="478">
        <f t="shared" si="53"/>
        <v>211</v>
      </c>
    </row>
    <row r="331" spans="2:14" ht="12.75" customHeight="1">
      <c r="B331" s="42">
        <v>2</v>
      </c>
      <c r="C331" s="42">
        <v>14</v>
      </c>
      <c r="D331" s="42">
        <v>17</v>
      </c>
      <c r="E331" s="478" t="s">
        <v>31</v>
      </c>
      <c r="F331" s="837">
        <v>7</v>
      </c>
      <c r="G331" s="116">
        <v>7</v>
      </c>
      <c r="H331" s="31">
        <v>48</v>
      </c>
      <c r="I331" s="31" t="s">
        <v>817</v>
      </c>
      <c r="J331" s="31" t="s">
        <v>32</v>
      </c>
      <c r="K331" s="31" t="s">
        <v>30</v>
      </c>
      <c r="L331" s="727" t="str">
        <f t="shared" si="54"/>
        <v>Cheminė technologija, lab. darbai  [[asist.J.Jonikaitė-Švėgždienė]]  PChL</v>
      </c>
      <c r="M331" s="755"/>
      <c r="N331" s="478">
        <f t="shared" si="53"/>
        <v>214</v>
      </c>
    </row>
    <row r="332" spans="2:14" ht="12.75" customHeight="1">
      <c r="B332" s="42">
        <v>2</v>
      </c>
      <c r="C332" s="42">
        <v>17</v>
      </c>
      <c r="E332" s="478" t="s">
        <v>11</v>
      </c>
      <c r="G332" s="116"/>
      <c r="H332" s="31"/>
      <c r="L332" s="727" t="str">
        <f>E332&amp;I332&amp;J332</f>
        <v>E</v>
      </c>
      <c r="M332" s="755"/>
      <c r="N332" s="478">
        <f t="shared" si="53"/>
        <v>217</v>
      </c>
    </row>
    <row r="333" spans="2:14" ht="13.5" customHeight="1">
      <c r="B333" s="42">
        <v>3</v>
      </c>
      <c r="C333" s="42">
        <v>8</v>
      </c>
      <c r="D333" s="42">
        <v>11</v>
      </c>
      <c r="E333" s="478" t="s">
        <v>31</v>
      </c>
      <c r="F333" s="837">
        <v>7</v>
      </c>
      <c r="G333" s="116">
        <v>7</v>
      </c>
      <c r="H333" s="31">
        <v>48</v>
      </c>
      <c r="I333" s="31" t="s">
        <v>922</v>
      </c>
      <c r="J333" s="31" t="s">
        <v>32</v>
      </c>
      <c r="K333" s="31" t="s">
        <v>30</v>
      </c>
      <c r="L333" s="727" t="str">
        <f t="shared" si="54"/>
        <v>Cheminė technologija, lab. darbai  [[m.d. T. Krivarotova]]  PChL</v>
      </c>
      <c r="M333" s="755"/>
      <c r="N333" s="478">
        <f t="shared" si="53"/>
        <v>308</v>
      </c>
    </row>
    <row r="334" spans="2:14" ht="13.5" customHeight="1">
      <c r="B334" s="42">
        <v>3</v>
      </c>
      <c r="C334" s="42">
        <v>11</v>
      </c>
      <c r="D334" s="42">
        <v>14</v>
      </c>
      <c r="E334" s="478" t="s">
        <v>95</v>
      </c>
      <c r="F334" s="837">
        <v>7</v>
      </c>
      <c r="G334" s="116">
        <v>7</v>
      </c>
      <c r="H334" s="31">
        <v>48</v>
      </c>
      <c r="I334" s="31" t="s">
        <v>655</v>
      </c>
      <c r="J334" s="31" t="s">
        <v>32</v>
      </c>
      <c r="K334" s="31" t="s">
        <v>30</v>
      </c>
      <c r="L334" s="727" t="str">
        <f t="shared" si="54"/>
        <v>Cheminė technologija, lab. darbai  1/2 gr.   [[asist. A. Bočkuvienė]]  PChL</v>
      </c>
      <c r="M334" s="755"/>
      <c r="N334" s="478">
        <f t="shared" si="53"/>
        <v>311</v>
      </c>
    </row>
    <row r="335" spans="2:14" ht="13.5" customHeight="1">
      <c r="B335" s="42">
        <v>3</v>
      </c>
      <c r="C335" s="42">
        <v>14</v>
      </c>
      <c r="E335" s="478" t="s">
        <v>11</v>
      </c>
      <c r="F335" s="837">
        <v>7</v>
      </c>
      <c r="G335" s="116">
        <v>7</v>
      </c>
      <c r="H335" s="31"/>
      <c r="L335" s="727" t="str">
        <f t="shared" si="54"/>
        <v>E</v>
      </c>
      <c r="M335" s="755"/>
      <c r="N335" s="478">
        <f t="shared" si="53"/>
        <v>314</v>
      </c>
    </row>
    <row r="336" spans="2:14" ht="13.5" customHeight="1">
      <c r="B336" s="42">
        <v>4</v>
      </c>
      <c r="C336" s="42">
        <v>8</v>
      </c>
      <c r="D336" s="42">
        <v>11</v>
      </c>
      <c r="E336" s="478" t="s">
        <v>95</v>
      </c>
      <c r="F336" s="837">
        <v>7</v>
      </c>
      <c r="G336" s="116">
        <v>7</v>
      </c>
      <c r="H336" s="31">
        <v>48</v>
      </c>
      <c r="I336" s="31" t="s">
        <v>817</v>
      </c>
      <c r="J336" s="31" t="s">
        <v>32</v>
      </c>
      <c r="K336" s="31" t="s">
        <v>30</v>
      </c>
      <c r="L336" s="727" t="str">
        <f>E336&amp;I336&amp;J336</f>
        <v>Cheminė technologija, lab. darbai  1/2 gr.   [[asist.J.Jonikaitė-Švėgždienė]]  PChL</v>
      </c>
      <c r="M336" s="755"/>
      <c r="N336" s="478">
        <f t="shared" si="53"/>
        <v>408</v>
      </c>
    </row>
    <row r="337" spans="2:14" ht="13.5" customHeight="1">
      <c r="B337" s="42">
        <v>4</v>
      </c>
      <c r="C337" s="42">
        <v>11</v>
      </c>
      <c r="D337" s="42">
        <v>14</v>
      </c>
      <c r="E337" s="478" t="s">
        <v>31</v>
      </c>
      <c r="F337" s="837">
        <v>7</v>
      </c>
      <c r="G337" s="116">
        <v>7</v>
      </c>
      <c r="H337" s="31">
        <v>48</v>
      </c>
      <c r="I337" s="31" t="s">
        <v>819</v>
      </c>
      <c r="J337" s="31" t="s">
        <v>32</v>
      </c>
      <c r="K337" s="31" t="s">
        <v>30</v>
      </c>
      <c r="L337" s="727" t="str">
        <f t="shared" si="54"/>
        <v>Cheminė technologija, lab. darbai  [[doc. T. Kochanė]]PChL</v>
      </c>
      <c r="M337" s="755"/>
      <c r="N337" s="478">
        <f t="shared" si="53"/>
        <v>411</v>
      </c>
    </row>
    <row r="338" spans="2:14" ht="13.5" customHeight="1">
      <c r="B338" s="42">
        <v>4</v>
      </c>
      <c r="C338" s="42">
        <v>14</v>
      </c>
      <c r="D338" s="42">
        <v>18</v>
      </c>
      <c r="E338" s="478" t="s">
        <v>31</v>
      </c>
      <c r="F338" s="837">
        <v>7</v>
      </c>
      <c r="G338" s="116">
        <v>7</v>
      </c>
      <c r="H338" s="31">
        <v>48</v>
      </c>
      <c r="I338" s="31" t="s">
        <v>922</v>
      </c>
      <c r="J338" s="31" t="s">
        <v>32</v>
      </c>
      <c r="K338" s="31" t="s">
        <v>30</v>
      </c>
      <c r="L338" s="727" t="str">
        <f>E338&amp;I338&amp;J338</f>
        <v>Cheminė technologija, lab. darbai  [[m.d. T. Krivarotova]]  PChL</v>
      </c>
      <c r="M338" s="755"/>
      <c r="N338" s="478">
        <f t="shared" si="53"/>
        <v>414</v>
      </c>
    </row>
    <row r="339" spans="2:14" ht="13.5" customHeight="1">
      <c r="B339" s="42">
        <v>4</v>
      </c>
      <c r="C339" s="42">
        <v>18</v>
      </c>
      <c r="E339" s="478" t="s">
        <v>11</v>
      </c>
      <c r="F339" s="837">
        <v>7</v>
      </c>
      <c r="G339" s="116">
        <v>7</v>
      </c>
      <c r="H339" s="31"/>
      <c r="L339" s="727" t="str">
        <f t="shared" si="54"/>
        <v>E</v>
      </c>
      <c r="M339" s="755"/>
      <c r="N339" s="478">
        <f t="shared" si="53"/>
        <v>418</v>
      </c>
    </row>
    <row r="340" spans="2:14" ht="13.5" customHeight="1">
      <c r="B340" s="42">
        <v>5</v>
      </c>
      <c r="C340" s="42">
        <v>12</v>
      </c>
      <c r="D340" s="42">
        <v>15</v>
      </c>
      <c r="E340" s="478" t="s">
        <v>31</v>
      </c>
      <c r="F340" s="837">
        <v>7</v>
      </c>
      <c r="G340" s="116">
        <v>7</v>
      </c>
      <c r="H340" s="31">
        <v>48</v>
      </c>
      <c r="I340" s="31" t="s">
        <v>818</v>
      </c>
      <c r="J340" s="31" t="s">
        <v>32</v>
      </c>
      <c r="K340" s="31" t="s">
        <v>30</v>
      </c>
      <c r="L340" s="727" t="str">
        <f>E340&amp;I340&amp;J340</f>
        <v>Cheminė technologija, lab. darbai  [[asist. J.Jonikaitė-Švėgždienė]]  PChL</v>
      </c>
      <c r="M340" s="755"/>
      <c r="N340" s="478">
        <f t="shared" si="53"/>
        <v>512</v>
      </c>
    </row>
    <row r="341" spans="2:14" ht="13.5" customHeight="1" thickBot="1">
      <c r="B341" s="42">
        <v>5</v>
      </c>
      <c r="C341" s="42">
        <v>18</v>
      </c>
      <c r="E341" s="478" t="s">
        <v>11</v>
      </c>
      <c r="F341" s="837">
        <v>7</v>
      </c>
      <c r="G341" s="116">
        <v>7</v>
      </c>
      <c r="H341" s="31"/>
      <c r="L341" s="728" t="str">
        <f t="shared" si="54"/>
        <v>E</v>
      </c>
      <c r="M341" s="756"/>
      <c r="N341" s="478">
        <f t="shared" si="53"/>
        <v>518</v>
      </c>
    </row>
    <row r="342" spans="2:14" ht="12.75" customHeight="1">
      <c r="B342" s="42">
        <v>1</v>
      </c>
      <c r="C342" s="42">
        <v>14</v>
      </c>
      <c r="D342" s="42">
        <v>18</v>
      </c>
      <c r="E342" s="506" t="s">
        <v>165</v>
      </c>
      <c r="F342" s="837">
        <v>7</v>
      </c>
      <c r="G342" s="116" t="s">
        <v>34</v>
      </c>
      <c r="H342" s="31"/>
      <c r="L342" s="731" t="str">
        <f>E342&amp;I342&amp;J342</f>
        <v>Bakalauro darbas</v>
      </c>
      <c r="M342" s="760"/>
      <c r="N342" s="506">
        <f>B342*100+C342</f>
        <v>114</v>
      </c>
    </row>
    <row r="343" spans="2:14" ht="12.75" customHeight="1">
      <c r="B343" s="42">
        <v>1</v>
      </c>
      <c r="C343" s="42">
        <v>18</v>
      </c>
      <c r="E343" s="506" t="s">
        <v>11</v>
      </c>
      <c r="F343" s="837">
        <v>7</v>
      </c>
      <c r="G343" s="116" t="s">
        <v>34</v>
      </c>
      <c r="H343" s="31"/>
      <c r="L343" s="731" t="str">
        <f aca="true" t="shared" si="55" ref="L343:L348">E343&amp;I343&amp;J343</f>
        <v>E</v>
      </c>
      <c r="M343" s="760"/>
      <c r="N343" s="506">
        <f aca="true" t="shared" si="56" ref="N343:N349">B343*100+C343</f>
        <v>118</v>
      </c>
    </row>
    <row r="344" spans="2:14" ht="12.75" customHeight="1">
      <c r="B344" s="42">
        <v>2</v>
      </c>
      <c r="C344" s="42">
        <v>8</v>
      </c>
      <c r="E344" s="506" t="s">
        <v>11</v>
      </c>
      <c r="F344" s="837">
        <v>7</v>
      </c>
      <c r="G344" s="116" t="s">
        <v>34</v>
      </c>
      <c r="H344" s="31"/>
      <c r="L344" s="731" t="str">
        <f t="shared" si="55"/>
        <v>E</v>
      </c>
      <c r="M344" s="760"/>
      <c r="N344" s="506">
        <f t="shared" si="56"/>
        <v>208</v>
      </c>
    </row>
    <row r="345" spans="2:14" ht="12.75" customHeight="1">
      <c r="B345" s="42">
        <v>3</v>
      </c>
      <c r="C345" s="42">
        <v>8</v>
      </c>
      <c r="E345" s="506" t="s">
        <v>11</v>
      </c>
      <c r="F345" s="837">
        <v>7</v>
      </c>
      <c r="G345" s="116" t="s">
        <v>34</v>
      </c>
      <c r="H345" s="31"/>
      <c r="L345" s="731" t="str">
        <f t="shared" si="55"/>
        <v>E</v>
      </c>
      <c r="M345" s="760"/>
      <c r="N345" s="506">
        <f t="shared" si="56"/>
        <v>308</v>
      </c>
    </row>
    <row r="346" spans="2:14" ht="12.75" customHeight="1">
      <c r="B346" s="42">
        <v>4</v>
      </c>
      <c r="C346" s="42">
        <v>8</v>
      </c>
      <c r="E346" s="506" t="s">
        <v>11</v>
      </c>
      <c r="F346" s="837">
        <v>7</v>
      </c>
      <c r="G346" s="116" t="s">
        <v>34</v>
      </c>
      <c r="H346" s="31">
        <v>32</v>
      </c>
      <c r="L346" s="731" t="str">
        <f t="shared" si="55"/>
        <v>E</v>
      </c>
      <c r="M346" s="760"/>
      <c r="N346" s="506">
        <f t="shared" si="56"/>
        <v>408</v>
      </c>
    </row>
    <row r="347" spans="1:14" ht="12.75" customHeight="1">
      <c r="A347" s="61" t="s">
        <v>120</v>
      </c>
      <c r="B347" s="42">
        <v>5</v>
      </c>
      <c r="C347" s="42">
        <v>12</v>
      </c>
      <c r="D347" s="42">
        <v>15</v>
      </c>
      <c r="E347" s="506" t="s">
        <v>209</v>
      </c>
      <c r="F347" s="837">
        <v>7</v>
      </c>
      <c r="G347" s="116" t="s">
        <v>34</v>
      </c>
      <c r="H347" s="31">
        <v>32</v>
      </c>
      <c r="I347" s="31" t="s">
        <v>73</v>
      </c>
      <c r="J347" s="31" t="s">
        <v>12</v>
      </c>
      <c r="K347" s="31" t="s">
        <v>21</v>
      </c>
      <c r="L347" s="731" t="str">
        <f t="shared" si="55"/>
        <v>12,30 val. Chromatografiniai analizės metodai  [[prof.A.Padarauskas]]  AChA</v>
      </c>
      <c r="M347" s="760"/>
      <c r="N347" s="506">
        <f t="shared" si="56"/>
        <v>512</v>
      </c>
    </row>
    <row r="348" spans="2:14" ht="12.75" customHeight="1">
      <c r="B348" s="42">
        <v>5</v>
      </c>
      <c r="C348" s="42">
        <v>15</v>
      </c>
      <c r="D348" s="42">
        <v>19</v>
      </c>
      <c r="E348" s="506" t="s">
        <v>178</v>
      </c>
      <c r="F348" s="837">
        <v>7</v>
      </c>
      <c r="G348" s="116" t="s">
        <v>34</v>
      </c>
      <c r="H348" s="31">
        <v>32</v>
      </c>
      <c r="I348" s="31" t="s">
        <v>175</v>
      </c>
      <c r="J348" s="31" t="s">
        <v>21</v>
      </c>
      <c r="K348" s="31" t="s">
        <v>21</v>
      </c>
      <c r="L348" s="731" t="str">
        <f t="shared" si="55"/>
        <v>Chromatografiniai analizės metodai, lab. darbai  1/2 gr.  1/2 sav.  [[prof.A.Padarauskas]  AChK</v>
      </c>
      <c r="M348" s="760"/>
      <c r="N348" s="506">
        <f t="shared" si="56"/>
        <v>515</v>
      </c>
    </row>
    <row r="349" spans="2:14" ht="12.75" customHeight="1">
      <c r="B349" s="42">
        <v>5</v>
      </c>
      <c r="C349" s="42">
        <v>19</v>
      </c>
      <c r="E349" s="506" t="s">
        <v>11</v>
      </c>
      <c r="F349" s="837">
        <v>7</v>
      </c>
      <c r="G349" s="116" t="s">
        <v>34</v>
      </c>
      <c r="H349" s="31"/>
      <c r="L349" s="731" t="str">
        <f>E349&amp;I349&amp;J349</f>
        <v>E</v>
      </c>
      <c r="M349" s="760"/>
      <c r="N349" s="506">
        <f t="shared" si="56"/>
        <v>519</v>
      </c>
    </row>
    <row r="350" spans="1:14" ht="12.75" customHeight="1">
      <c r="A350" s="61"/>
      <c r="B350" s="42">
        <v>1</v>
      </c>
      <c r="C350" s="42">
        <v>8</v>
      </c>
      <c r="D350" s="42">
        <v>12</v>
      </c>
      <c r="E350" s="461" t="s">
        <v>71</v>
      </c>
      <c r="F350" s="837">
        <v>7</v>
      </c>
      <c r="G350" s="116" t="s">
        <v>33</v>
      </c>
      <c r="H350" s="31">
        <v>48</v>
      </c>
      <c r="I350" s="31" t="s">
        <v>271</v>
      </c>
      <c r="J350" s="845" t="s">
        <v>463</v>
      </c>
      <c r="K350" s="31" t="s">
        <v>254</v>
      </c>
      <c r="L350" s="732" t="str">
        <f>E350&amp;I350&amp;J350</f>
        <v>Kieto kūno ir paviršiaus tyrimo metodai   [[prof.A.Selskis]]  FTMC, Saulėtekio al. 3</v>
      </c>
      <c r="M350" s="761"/>
      <c r="N350" s="461">
        <f>B350*100+C350</f>
        <v>108</v>
      </c>
    </row>
    <row r="351" spans="2:14" ht="12.75" customHeight="1">
      <c r="B351" s="42">
        <v>1</v>
      </c>
      <c r="C351" s="42">
        <v>12</v>
      </c>
      <c r="D351" s="42">
        <v>13</v>
      </c>
      <c r="E351" s="461" t="s">
        <v>11</v>
      </c>
      <c r="G351" s="116"/>
      <c r="H351" s="31"/>
      <c r="L351" s="732" t="str">
        <f aca="true" t="shared" si="57" ref="L351:L359">E351&amp;I351&amp;J351</f>
        <v>E</v>
      </c>
      <c r="M351" s="761"/>
      <c r="N351" s="461">
        <f aca="true" t="shared" si="58" ref="N351:N360">B351*100+C351</f>
        <v>112</v>
      </c>
    </row>
    <row r="352" spans="2:14" ht="12.75" customHeight="1">
      <c r="B352" s="42">
        <v>1</v>
      </c>
      <c r="C352" s="42">
        <v>13</v>
      </c>
      <c r="D352" s="42">
        <v>17</v>
      </c>
      <c r="E352" s="461" t="s">
        <v>72</v>
      </c>
      <c r="F352" s="837">
        <v>7</v>
      </c>
      <c r="G352" s="116" t="s">
        <v>33</v>
      </c>
      <c r="H352" s="31">
        <v>48</v>
      </c>
      <c r="I352" s="31" t="s">
        <v>249</v>
      </c>
      <c r="J352" s="845" t="s">
        <v>463</v>
      </c>
      <c r="K352" s="31" t="s">
        <v>254</v>
      </c>
      <c r="L352" s="732" t="str">
        <f t="shared" si="57"/>
        <v>Kieto kūno ir paviršiaus tyrimo metodai lab. darbai   [[prof.A.Selskis]]  FTMC, Saulėtekio al. 3</v>
      </c>
      <c r="M352" s="761"/>
      <c r="N352" s="461">
        <f t="shared" si="58"/>
        <v>113</v>
      </c>
    </row>
    <row r="353" spans="2:14" ht="12.75" customHeight="1">
      <c r="B353" s="42">
        <v>1</v>
      </c>
      <c r="C353" s="42">
        <v>17</v>
      </c>
      <c r="E353" s="461" t="s">
        <v>11</v>
      </c>
      <c r="G353" s="116"/>
      <c r="H353" s="31"/>
      <c r="L353" s="732" t="str">
        <f t="shared" si="57"/>
        <v>E</v>
      </c>
      <c r="M353" s="761"/>
      <c r="N353" s="461">
        <f t="shared" si="58"/>
        <v>117</v>
      </c>
    </row>
    <row r="354" spans="1:14" ht="12.75" customHeight="1">
      <c r="A354" s="61"/>
      <c r="B354" s="42">
        <v>2</v>
      </c>
      <c r="C354" s="42">
        <v>8</v>
      </c>
      <c r="D354" s="42">
        <v>11</v>
      </c>
      <c r="E354" s="461" t="s">
        <v>11</v>
      </c>
      <c r="G354" s="116"/>
      <c r="H354" s="31"/>
      <c r="L354" s="732" t="str">
        <f t="shared" si="57"/>
        <v>E</v>
      </c>
      <c r="M354" s="761"/>
      <c r="N354" s="461">
        <f t="shared" si="58"/>
        <v>208</v>
      </c>
    </row>
    <row r="355" spans="1:16" ht="12.75" customHeight="1">
      <c r="A355" s="861"/>
      <c r="B355" s="42">
        <v>2</v>
      </c>
      <c r="C355" s="42">
        <v>11</v>
      </c>
      <c r="D355" s="42">
        <v>13</v>
      </c>
      <c r="E355" s="461" t="s">
        <v>543</v>
      </c>
      <c r="F355" s="837">
        <v>7</v>
      </c>
      <c r="G355" s="52" t="s">
        <v>33</v>
      </c>
      <c r="H355" s="31" t="s">
        <v>122</v>
      </c>
      <c r="I355" s="31" t="s">
        <v>479</v>
      </c>
      <c r="J355" s="31" t="s">
        <v>14</v>
      </c>
      <c r="K355" s="31" t="s">
        <v>254</v>
      </c>
      <c r="L355" s="732" t="str">
        <f>E355&amp;I355&amp;J355</f>
        <v>10,30 val.Pagrindiniai nanodalelių sintezės principai, paskaita ir seminaras           [lekt.J.Pilipavičius]]       PChA</v>
      </c>
      <c r="M355" s="761"/>
      <c r="N355" s="461">
        <f>B355*100+C355</f>
        <v>211</v>
      </c>
      <c r="O355" s="1067"/>
      <c r="P355" s="1067"/>
    </row>
    <row r="356" spans="1:16" ht="12.75" customHeight="1">
      <c r="A356" s="861"/>
      <c r="B356" s="42">
        <v>2</v>
      </c>
      <c r="C356" s="42">
        <v>13</v>
      </c>
      <c r="E356" s="461" t="s">
        <v>11</v>
      </c>
      <c r="G356" s="52"/>
      <c r="H356" s="31"/>
      <c r="L356" s="732" t="str">
        <f>E356&amp;I356&amp;J356</f>
        <v>E</v>
      </c>
      <c r="M356" s="761"/>
      <c r="N356" s="461">
        <f>B356*100+C356</f>
        <v>213</v>
      </c>
      <c r="O356" s="891"/>
      <c r="P356" s="891"/>
    </row>
    <row r="357" spans="2:14" ht="12.75" customHeight="1">
      <c r="B357" s="42">
        <v>3</v>
      </c>
      <c r="C357" s="42">
        <v>8</v>
      </c>
      <c r="E357" s="461" t="s">
        <v>11</v>
      </c>
      <c r="F357" s="837">
        <v>7</v>
      </c>
      <c r="G357" s="116" t="s">
        <v>33</v>
      </c>
      <c r="H357" s="31"/>
      <c r="L357" s="732" t="str">
        <f>E357&amp;I357&amp;J357</f>
        <v>E</v>
      </c>
      <c r="M357" s="761"/>
      <c r="N357" s="461">
        <f>B357*100+C357</f>
        <v>308</v>
      </c>
    </row>
    <row r="358" spans="2:14" ht="12.75" customHeight="1">
      <c r="B358" s="42">
        <v>4</v>
      </c>
      <c r="C358" s="42">
        <v>8</v>
      </c>
      <c r="E358" s="461" t="s">
        <v>11</v>
      </c>
      <c r="F358" s="837">
        <v>7</v>
      </c>
      <c r="G358" s="116" t="s">
        <v>33</v>
      </c>
      <c r="H358" s="31"/>
      <c r="L358" s="732" t="str">
        <f>E358&amp;I358&amp;J358</f>
        <v>E</v>
      </c>
      <c r="M358" s="761"/>
      <c r="N358" s="461">
        <f>B358*100+C358</f>
        <v>408</v>
      </c>
    </row>
    <row r="359" spans="1:14" ht="12.75" customHeight="1">
      <c r="A359" s="61"/>
      <c r="B359" s="42">
        <v>5</v>
      </c>
      <c r="C359" s="42">
        <v>8</v>
      </c>
      <c r="D359" s="42">
        <v>11</v>
      </c>
      <c r="E359" s="461" t="s">
        <v>166</v>
      </c>
      <c r="F359" s="837">
        <v>7</v>
      </c>
      <c r="G359" s="116" t="s">
        <v>33</v>
      </c>
      <c r="H359" s="31">
        <v>32</v>
      </c>
      <c r="L359" s="732" t="str">
        <f t="shared" si="57"/>
        <v>Bakaluro darbas</v>
      </c>
      <c r="M359" s="761"/>
      <c r="N359" s="461">
        <f t="shared" si="58"/>
        <v>508</v>
      </c>
    </row>
    <row r="360" spans="2:14" ht="12.75" customHeight="1">
      <c r="B360" s="42">
        <v>5</v>
      </c>
      <c r="C360" s="42">
        <v>14</v>
      </c>
      <c r="D360" s="42">
        <v>17</v>
      </c>
      <c r="E360" s="461" t="s">
        <v>542</v>
      </c>
      <c r="F360" s="837">
        <v>7</v>
      </c>
      <c r="G360" s="116" t="s">
        <v>33</v>
      </c>
      <c r="H360" s="31" t="s">
        <v>122</v>
      </c>
      <c r="I360" s="31" t="s">
        <v>480</v>
      </c>
      <c r="J360" s="31" t="s">
        <v>143</v>
      </c>
      <c r="K360" s="31" t="s">
        <v>254</v>
      </c>
      <c r="L360" s="732" t="str">
        <f>E360&amp;I360&amp;J360</f>
        <v>Pagrindiniai nanodalelių sintezės principai, paskaita ir seminaras    [[lekt.J.Pilipavičius]]   TGA</v>
      </c>
      <c r="M360" s="761"/>
      <c r="N360" s="461">
        <f t="shared" si="58"/>
        <v>514</v>
      </c>
    </row>
    <row r="361" spans="2:14" ht="12.75" customHeight="1">
      <c r="B361" s="42">
        <v>5</v>
      </c>
      <c r="C361" s="42">
        <v>17</v>
      </c>
      <c r="E361" s="461" t="s">
        <v>11</v>
      </c>
      <c r="G361" s="116"/>
      <c r="H361" s="31"/>
      <c r="L361" s="732" t="str">
        <f>E361&amp;I361&amp;J361</f>
        <v>E</v>
      </c>
      <c r="M361" s="761"/>
      <c r="N361" s="461">
        <f>B361*100+C361</f>
        <v>517</v>
      </c>
    </row>
    <row r="362" spans="2:14" ht="12.75" customHeight="1">
      <c r="B362" s="42">
        <v>1</v>
      </c>
      <c r="C362" s="42">
        <v>8</v>
      </c>
      <c r="D362" s="42">
        <v>12</v>
      </c>
      <c r="E362" s="458" t="s">
        <v>11</v>
      </c>
      <c r="F362" s="837">
        <v>7</v>
      </c>
      <c r="G362" s="116" t="s">
        <v>36</v>
      </c>
      <c r="H362" s="31"/>
      <c r="L362" s="733" t="str">
        <f aca="true" t="shared" si="59" ref="L362:L370">E362&amp;I362&amp;J362</f>
        <v>E</v>
      </c>
      <c r="M362" s="762"/>
      <c r="N362" s="458">
        <f>B362*100+C362</f>
        <v>108</v>
      </c>
    </row>
    <row r="363" spans="1:15" ht="19.5" customHeight="1">
      <c r="A363" s="27"/>
      <c r="B363" s="918">
        <v>1</v>
      </c>
      <c r="C363" s="918">
        <v>12</v>
      </c>
      <c r="D363" s="918">
        <v>16</v>
      </c>
      <c r="E363" s="458" t="s">
        <v>544</v>
      </c>
      <c r="F363" s="837">
        <v>7</v>
      </c>
      <c r="G363" s="116" t="s">
        <v>36</v>
      </c>
      <c r="H363" s="31" t="s">
        <v>267</v>
      </c>
      <c r="I363" s="31" t="s">
        <v>234</v>
      </c>
      <c r="J363" s="31" t="s">
        <v>18</v>
      </c>
      <c r="K363" s="31" t="s">
        <v>25</v>
      </c>
      <c r="L363" s="733" t="str">
        <f t="shared" si="59"/>
        <v>11,45 val. Elektrochemija, paskaita ir seminaras    [[doc.A.Valiūnienė ]]    FChA</v>
      </c>
      <c r="M363" s="762"/>
      <c r="N363" s="458">
        <f aca="true" t="shared" si="60" ref="N363:N370">B363*100+C363</f>
        <v>112</v>
      </c>
      <c r="O363" s="27"/>
    </row>
    <row r="364" spans="1:14" ht="12.75" customHeight="1">
      <c r="A364" s="27"/>
      <c r="B364" s="42">
        <v>1</v>
      </c>
      <c r="C364" s="42">
        <v>16</v>
      </c>
      <c r="E364" s="458" t="s">
        <v>11</v>
      </c>
      <c r="F364" s="837">
        <v>7</v>
      </c>
      <c r="G364" s="116" t="s">
        <v>36</v>
      </c>
      <c r="H364" s="31"/>
      <c r="L364" s="733" t="str">
        <f t="shared" si="59"/>
        <v>E</v>
      </c>
      <c r="M364" s="762"/>
      <c r="N364" s="458">
        <f t="shared" si="60"/>
        <v>116</v>
      </c>
    </row>
    <row r="365" spans="1:14" ht="12.75" customHeight="1">
      <c r="A365" s="27"/>
      <c r="B365" s="42">
        <v>2</v>
      </c>
      <c r="C365" s="42">
        <v>8</v>
      </c>
      <c r="E365" s="458" t="s">
        <v>11</v>
      </c>
      <c r="G365" s="116"/>
      <c r="H365" s="31"/>
      <c r="L365" s="733" t="str">
        <f t="shared" si="59"/>
        <v>E</v>
      </c>
      <c r="M365" s="762"/>
      <c r="N365" s="458">
        <f t="shared" si="60"/>
        <v>208</v>
      </c>
    </row>
    <row r="366" spans="1:14" ht="18" customHeight="1">
      <c r="A366" s="103"/>
      <c r="B366" s="42">
        <v>3</v>
      </c>
      <c r="C366" s="42">
        <v>8</v>
      </c>
      <c r="E366" s="458" t="s">
        <v>11</v>
      </c>
      <c r="F366" s="837">
        <v>7</v>
      </c>
      <c r="G366" s="116" t="s">
        <v>36</v>
      </c>
      <c r="H366" s="31"/>
      <c r="L366" s="733" t="str">
        <f t="shared" si="59"/>
        <v>E</v>
      </c>
      <c r="M366" s="762"/>
      <c r="N366" s="458">
        <f t="shared" si="60"/>
        <v>308</v>
      </c>
    </row>
    <row r="367" spans="1:14" ht="18" customHeight="1">
      <c r="A367" s="103"/>
      <c r="B367" s="42">
        <v>4</v>
      </c>
      <c r="C367" s="42">
        <v>8</v>
      </c>
      <c r="D367" s="42">
        <v>14</v>
      </c>
      <c r="E367" s="458" t="s">
        <v>11</v>
      </c>
      <c r="G367" s="116"/>
      <c r="H367" s="31"/>
      <c r="L367" s="733" t="str">
        <f t="shared" si="59"/>
        <v>E</v>
      </c>
      <c r="M367" s="762"/>
      <c r="N367" s="458">
        <f t="shared" si="60"/>
        <v>408</v>
      </c>
    </row>
    <row r="368" spans="1:15" ht="19.5" customHeight="1">
      <c r="A368" s="27"/>
      <c r="B368" s="918">
        <v>4</v>
      </c>
      <c r="C368" s="918">
        <v>14</v>
      </c>
      <c r="D368" s="918">
        <v>18</v>
      </c>
      <c r="E368" s="458" t="s">
        <v>545</v>
      </c>
      <c r="F368" s="837">
        <v>7</v>
      </c>
      <c r="G368" s="116" t="s">
        <v>36</v>
      </c>
      <c r="H368" s="31" t="s">
        <v>267</v>
      </c>
      <c r="I368" s="31" t="s">
        <v>234</v>
      </c>
      <c r="J368" s="31" t="s">
        <v>18</v>
      </c>
      <c r="K368" s="31" t="s">
        <v>25</v>
      </c>
      <c r="L368" s="733" t="str">
        <f t="shared" si="59"/>
        <v>Elektrochemija, paskaita ir seminaras    [[doc.A.Valiūnienė ]]    FChA</v>
      </c>
      <c r="M368" s="762"/>
      <c r="N368" s="458">
        <f t="shared" si="60"/>
        <v>414</v>
      </c>
      <c r="O368" s="1" t="s">
        <v>364</v>
      </c>
    </row>
    <row r="369" spans="1:14" ht="12.75" customHeight="1">
      <c r="A369" s="103"/>
      <c r="B369" s="42">
        <v>4</v>
      </c>
      <c r="C369" s="42">
        <v>18</v>
      </c>
      <c r="E369" s="458" t="s">
        <v>11</v>
      </c>
      <c r="G369" s="116"/>
      <c r="H369" s="31"/>
      <c r="L369" s="733" t="str">
        <f t="shared" si="59"/>
        <v>E</v>
      </c>
      <c r="M369" s="762"/>
      <c r="N369" s="458">
        <f t="shared" si="60"/>
        <v>418</v>
      </c>
    </row>
    <row r="370" spans="2:14" ht="12.75" customHeight="1">
      <c r="B370" s="42">
        <v>5</v>
      </c>
      <c r="C370" s="42">
        <v>8</v>
      </c>
      <c r="E370" s="458" t="s">
        <v>11</v>
      </c>
      <c r="F370" s="837">
        <v>7</v>
      </c>
      <c r="G370" s="116" t="s">
        <v>36</v>
      </c>
      <c r="H370" s="31"/>
      <c r="L370" s="733" t="str">
        <f t="shared" si="59"/>
        <v>E</v>
      </c>
      <c r="M370" s="762"/>
      <c r="N370" s="458">
        <f t="shared" si="60"/>
        <v>508</v>
      </c>
    </row>
    <row r="371" spans="1:15" ht="12.75" customHeight="1">
      <c r="A371" s="3" t="s">
        <v>120</v>
      </c>
      <c r="B371" s="42">
        <v>1</v>
      </c>
      <c r="C371" s="42">
        <v>8</v>
      </c>
      <c r="D371" s="42">
        <v>12</v>
      </c>
      <c r="E371" s="314" t="s">
        <v>615</v>
      </c>
      <c r="F371" s="837">
        <v>7</v>
      </c>
      <c r="G371" s="116" t="s">
        <v>37</v>
      </c>
      <c r="H371" s="31">
        <v>24</v>
      </c>
      <c r="I371" s="31" t="s">
        <v>614</v>
      </c>
      <c r="J371" s="31" t="s">
        <v>497</v>
      </c>
      <c r="K371" s="31" t="s">
        <v>23</v>
      </c>
      <c r="L371" s="717" t="str">
        <f>E371&amp;I371&amp;J371</f>
        <v>Organinių junginių sintezės metodai   paskaita ir seminaras[[prof. S. Tumkevičius]]   FTMC, Saulėtekio al. 3, E402</v>
      </c>
      <c r="M371" s="746"/>
      <c r="N371" s="314">
        <f>B371*100+C371</f>
        <v>108</v>
      </c>
      <c r="O371" s="1" t="s">
        <v>467</v>
      </c>
    </row>
    <row r="372" spans="1:14" ht="12.75" customHeight="1">
      <c r="A372" s="3"/>
      <c r="B372" s="42">
        <v>1</v>
      </c>
      <c r="C372" s="42">
        <v>12</v>
      </c>
      <c r="E372" s="314" t="s">
        <v>11</v>
      </c>
      <c r="G372" s="116"/>
      <c r="H372" s="31"/>
      <c r="L372" s="717" t="str">
        <f aca="true" t="shared" si="61" ref="L372:L377">E372&amp;I372&amp;J372</f>
        <v>E</v>
      </c>
      <c r="M372" s="746"/>
      <c r="N372" s="314">
        <f aca="true" t="shared" si="62" ref="N372:N377">B372*100+C372</f>
        <v>112</v>
      </c>
    </row>
    <row r="373" spans="1:14" ht="12.75" customHeight="1">
      <c r="A373" s="3"/>
      <c r="B373" s="42">
        <v>2</v>
      </c>
      <c r="C373" s="42">
        <v>16</v>
      </c>
      <c r="E373" s="314"/>
      <c r="G373" s="116"/>
      <c r="H373" s="31"/>
      <c r="L373" s="717">
        <f t="shared" si="61"/>
      </c>
      <c r="M373" s="746"/>
      <c r="N373" s="314">
        <f t="shared" si="62"/>
        <v>216</v>
      </c>
    </row>
    <row r="374" spans="1:14" ht="12.75" customHeight="1">
      <c r="A374" s="3" t="s">
        <v>120</v>
      </c>
      <c r="B374" s="42">
        <v>3</v>
      </c>
      <c r="C374" s="42">
        <v>12</v>
      </c>
      <c r="D374" s="42">
        <v>16</v>
      </c>
      <c r="E374" s="314" t="s">
        <v>161</v>
      </c>
      <c r="F374" s="837">
        <v>7</v>
      </c>
      <c r="G374" s="116" t="s">
        <v>37</v>
      </c>
      <c r="H374" s="31">
        <v>32</v>
      </c>
      <c r="I374" s="31" t="s">
        <v>828</v>
      </c>
      <c r="J374" s="31" t="s">
        <v>497</v>
      </c>
      <c r="K374" s="31" t="s">
        <v>23</v>
      </c>
      <c r="L374" s="717" t="str">
        <f>E374&amp;I374&amp;J374</f>
        <v>Organinių junginių sintezės  metodai, lab. darbai  [[prof. V. Masevičius]]  FTMC, Saulėtekio al. 3, E402</v>
      </c>
      <c r="M374" s="746"/>
      <c r="N374" s="314">
        <f>B374*100+C374</f>
        <v>312</v>
      </c>
    </row>
    <row r="375" spans="2:14" ht="12.75" customHeight="1">
      <c r="B375" s="42">
        <v>3</v>
      </c>
      <c r="C375" s="42">
        <v>16</v>
      </c>
      <c r="D375" s="59"/>
      <c r="E375" s="314" t="s">
        <v>11</v>
      </c>
      <c r="G375" s="116"/>
      <c r="H375" s="31"/>
      <c r="L375" s="717" t="str">
        <f t="shared" si="61"/>
        <v>E</v>
      </c>
      <c r="M375" s="746"/>
      <c r="N375" s="314">
        <f t="shared" si="62"/>
        <v>316</v>
      </c>
    </row>
    <row r="376" spans="2:14" ht="12.75" customHeight="1">
      <c r="B376" s="42">
        <v>4</v>
      </c>
      <c r="C376" s="42">
        <v>19</v>
      </c>
      <c r="E376" s="314" t="s">
        <v>11</v>
      </c>
      <c r="F376" s="837">
        <v>7</v>
      </c>
      <c r="G376" s="116" t="s">
        <v>37</v>
      </c>
      <c r="H376" s="31"/>
      <c r="L376" s="717" t="str">
        <f t="shared" si="61"/>
        <v>E</v>
      </c>
      <c r="M376" s="746"/>
      <c r="N376" s="314">
        <f t="shared" si="62"/>
        <v>419</v>
      </c>
    </row>
    <row r="377" spans="1:14" ht="12.75" customHeight="1">
      <c r="A377" s="3"/>
      <c r="B377" s="42">
        <v>5</v>
      </c>
      <c r="C377" s="31">
        <v>8</v>
      </c>
      <c r="E377" s="314" t="s">
        <v>11</v>
      </c>
      <c r="G377" s="116"/>
      <c r="H377" s="31"/>
      <c r="L377" s="717" t="str">
        <f t="shared" si="61"/>
        <v>E</v>
      </c>
      <c r="M377" s="746"/>
      <c r="N377" s="314">
        <f t="shared" si="62"/>
        <v>508</v>
      </c>
    </row>
    <row r="378" spans="1:14" ht="12.75" customHeight="1">
      <c r="A378" s="1" t="s">
        <v>120</v>
      </c>
      <c r="B378" s="42">
        <v>2</v>
      </c>
      <c r="C378" s="42">
        <v>12</v>
      </c>
      <c r="D378" s="42">
        <v>14</v>
      </c>
      <c r="E378" s="459" t="s">
        <v>663</v>
      </c>
      <c r="F378" s="837">
        <v>7</v>
      </c>
      <c r="G378" s="116" t="s">
        <v>38</v>
      </c>
      <c r="H378" s="31">
        <v>48</v>
      </c>
      <c r="I378" s="31" t="s">
        <v>242</v>
      </c>
      <c r="J378" s="31" t="s">
        <v>14</v>
      </c>
      <c r="K378" s="31" t="s">
        <v>30</v>
      </c>
      <c r="L378" s="721" t="str">
        <f>E378&amp;I378&amp;J378</f>
        <v> Plastikai ir kompozitai, paskaita    [[prof.S.Budrienė]]  PChA</v>
      </c>
      <c r="M378" s="749"/>
      <c r="N378" s="459">
        <f aca="true" t="shared" si="63" ref="N378:N384">B378*100+C378</f>
        <v>212</v>
      </c>
    </row>
    <row r="379" spans="2:14" ht="12.75" customHeight="1">
      <c r="B379" s="42">
        <v>2</v>
      </c>
      <c r="C379" s="42">
        <v>14</v>
      </c>
      <c r="D379" s="42">
        <v>17</v>
      </c>
      <c r="E379" s="459" t="s">
        <v>664</v>
      </c>
      <c r="F379" s="837">
        <v>7</v>
      </c>
      <c r="G379" s="116" t="s">
        <v>38</v>
      </c>
      <c r="H379" s="31">
        <v>16</v>
      </c>
      <c r="I379" s="31" t="s">
        <v>242</v>
      </c>
      <c r="J379" s="31" t="s">
        <v>39</v>
      </c>
      <c r="K379" s="31" t="s">
        <v>30</v>
      </c>
      <c r="L379" s="721" t="str">
        <f>E379&amp;I379&amp;J379</f>
        <v>Plastikai ir kompozitai , lab. darbai [[prof.S.Budrienė]]  PChSL</v>
      </c>
      <c r="M379" s="749"/>
      <c r="N379" s="459">
        <f t="shared" si="63"/>
        <v>214</v>
      </c>
    </row>
    <row r="380" spans="2:14" ht="12.75" customHeight="1">
      <c r="B380" s="42">
        <v>2</v>
      </c>
      <c r="C380" s="42">
        <v>17</v>
      </c>
      <c r="E380" s="459" t="s">
        <v>11</v>
      </c>
      <c r="F380" s="837">
        <v>7</v>
      </c>
      <c r="G380" s="116" t="s">
        <v>38</v>
      </c>
      <c r="H380" s="31"/>
      <c r="L380" s="721" t="str">
        <f>E380&amp;I380&amp;J380</f>
        <v>E</v>
      </c>
      <c r="M380" s="749"/>
      <c r="N380" s="459">
        <f t="shared" si="63"/>
        <v>217</v>
      </c>
    </row>
    <row r="381" spans="2:14" ht="12.75" customHeight="1">
      <c r="B381" s="42">
        <v>3</v>
      </c>
      <c r="C381" s="42">
        <v>8</v>
      </c>
      <c r="E381" s="459" t="s">
        <v>11</v>
      </c>
      <c r="G381" s="116"/>
      <c r="H381" s="31"/>
      <c r="L381" s="721" t="str">
        <f>E381&amp;I381&amp;J381</f>
        <v>E</v>
      </c>
      <c r="M381" s="749"/>
      <c r="N381" s="459">
        <f t="shared" si="63"/>
        <v>308</v>
      </c>
    </row>
    <row r="382" spans="2:14" ht="12.75" customHeight="1">
      <c r="B382" s="42">
        <v>4</v>
      </c>
      <c r="C382" s="42">
        <v>8</v>
      </c>
      <c r="E382" s="459" t="s">
        <v>11</v>
      </c>
      <c r="G382" s="116"/>
      <c r="H382" s="31"/>
      <c r="L382" s="721" t="str">
        <f>E382&amp;I382&amp;J382</f>
        <v>E</v>
      </c>
      <c r="M382" s="749"/>
      <c r="N382" s="459">
        <f t="shared" si="63"/>
        <v>408</v>
      </c>
    </row>
    <row r="383" spans="1:14" ht="12.75" customHeight="1">
      <c r="A383" s="27"/>
      <c r="B383" s="42">
        <v>5</v>
      </c>
      <c r="C383" s="42">
        <v>12</v>
      </c>
      <c r="D383" s="42">
        <v>15</v>
      </c>
      <c r="E383" s="459" t="s">
        <v>74</v>
      </c>
      <c r="F383" s="837">
        <v>7</v>
      </c>
      <c r="G383" s="116" t="s">
        <v>38</v>
      </c>
      <c r="H383" s="31">
        <v>48</v>
      </c>
      <c r="I383" s="31" t="s">
        <v>242</v>
      </c>
      <c r="J383" s="31" t="s">
        <v>14</v>
      </c>
      <c r="K383" s="31" t="s">
        <v>30</v>
      </c>
      <c r="L383" s="721" t="str">
        <f aca="true" t="shared" si="64" ref="L383:L390">E383&amp;I383&amp;J383</f>
        <v>Plastikai ir kompozitai   [[prof.S.Budrienė]]  PChA</v>
      </c>
      <c r="M383" s="749"/>
      <c r="N383" s="459">
        <f t="shared" si="63"/>
        <v>512</v>
      </c>
    </row>
    <row r="384" spans="2:14" ht="13.5" customHeight="1" thickBot="1">
      <c r="B384" s="42">
        <v>5</v>
      </c>
      <c r="C384" s="42">
        <v>15</v>
      </c>
      <c r="E384" s="459" t="s">
        <v>11</v>
      </c>
      <c r="F384" s="837">
        <v>7</v>
      </c>
      <c r="G384" s="116" t="s">
        <v>38</v>
      </c>
      <c r="H384" s="31"/>
      <c r="L384" s="730" t="str">
        <f t="shared" si="64"/>
        <v>E</v>
      </c>
      <c r="M384" s="759"/>
      <c r="N384" s="459">
        <f t="shared" si="63"/>
        <v>515</v>
      </c>
    </row>
    <row r="385" spans="1:14" ht="12.75" customHeight="1">
      <c r="A385" s="15"/>
      <c r="B385" s="42">
        <v>1</v>
      </c>
      <c r="C385" s="42">
        <v>8</v>
      </c>
      <c r="D385" s="456"/>
      <c r="E385" s="455" t="s">
        <v>11</v>
      </c>
      <c r="F385" s="837">
        <v>7</v>
      </c>
      <c r="G385" s="31"/>
      <c r="H385" s="31"/>
      <c r="J385" s="75"/>
      <c r="L385" s="622" t="str">
        <f t="shared" si="64"/>
        <v>E</v>
      </c>
      <c r="M385" s="710"/>
      <c r="N385" s="455">
        <f aca="true" t="shared" si="65" ref="N385:N390">B385*100+C385</f>
        <v>108</v>
      </c>
    </row>
    <row r="386" spans="2:14" ht="12.75" customHeight="1">
      <c r="B386" s="42">
        <v>2</v>
      </c>
      <c r="C386" s="42">
        <v>8</v>
      </c>
      <c r="D386" s="456"/>
      <c r="E386" s="455" t="s">
        <v>11</v>
      </c>
      <c r="F386" s="837">
        <v>7</v>
      </c>
      <c r="G386" s="31" t="s">
        <v>53</v>
      </c>
      <c r="H386" s="31"/>
      <c r="L386" s="622" t="str">
        <f t="shared" si="64"/>
        <v>E</v>
      </c>
      <c r="M386" s="710"/>
      <c r="N386" s="455">
        <f t="shared" si="65"/>
        <v>208</v>
      </c>
    </row>
    <row r="387" spans="2:14" ht="12.75" customHeight="1">
      <c r="B387" s="42">
        <v>3</v>
      </c>
      <c r="C387" s="42">
        <v>8</v>
      </c>
      <c r="D387" s="456"/>
      <c r="E387" s="455" t="s">
        <v>11</v>
      </c>
      <c r="F387" s="837">
        <v>7</v>
      </c>
      <c r="G387" s="31"/>
      <c r="H387" s="31"/>
      <c r="L387" s="622" t="str">
        <f t="shared" si="64"/>
        <v>E</v>
      </c>
      <c r="M387" s="710"/>
      <c r="N387" s="455">
        <f t="shared" si="65"/>
        <v>308</v>
      </c>
    </row>
    <row r="388" spans="2:14" ht="12.75" customHeight="1">
      <c r="B388" s="42">
        <v>4</v>
      </c>
      <c r="C388" s="42">
        <v>8</v>
      </c>
      <c r="D388" s="456"/>
      <c r="E388" s="455" t="s">
        <v>11</v>
      </c>
      <c r="F388" s="837">
        <v>7</v>
      </c>
      <c r="G388" s="31"/>
      <c r="H388" s="31"/>
      <c r="L388" s="622" t="str">
        <f t="shared" si="64"/>
        <v>E</v>
      </c>
      <c r="M388" s="710"/>
      <c r="N388" s="455">
        <f t="shared" si="65"/>
        <v>408</v>
      </c>
    </row>
    <row r="389" spans="1:14" ht="12.75" customHeight="1">
      <c r="A389" s="61"/>
      <c r="B389" s="42">
        <v>5</v>
      </c>
      <c r="C389" s="42">
        <v>12</v>
      </c>
      <c r="D389" s="456">
        <v>15</v>
      </c>
      <c r="E389" s="455" t="s">
        <v>281</v>
      </c>
      <c r="F389" s="837">
        <v>7</v>
      </c>
      <c r="G389" s="31" t="s">
        <v>53</v>
      </c>
      <c r="H389" s="31">
        <v>32</v>
      </c>
      <c r="I389" s="31" t="s">
        <v>153</v>
      </c>
      <c r="J389" s="31" t="s">
        <v>12</v>
      </c>
      <c r="K389" s="31" t="s">
        <v>21</v>
      </c>
      <c r="L389" s="622" t="str">
        <f t="shared" si="64"/>
        <v>12,30 val. Chromatografiniai analizes metodai    [[prof.A.Padarauskas]]   AChA</v>
      </c>
      <c r="M389" s="710"/>
      <c r="N389" s="455">
        <f t="shared" si="65"/>
        <v>512</v>
      </c>
    </row>
    <row r="390" spans="2:14" ht="12.75" customHeight="1">
      <c r="B390" s="42">
        <v>5</v>
      </c>
      <c r="C390" s="42">
        <v>15</v>
      </c>
      <c r="D390" s="456">
        <v>19</v>
      </c>
      <c r="E390" s="455" t="s">
        <v>142</v>
      </c>
      <c r="F390" s="837">
        <v>7</v>
      </c>
      <c r="G390" s="31" t="s">
        <v>53</v>
      </c>
      <c r="H390" s="31">
        <v>32</v>
      </c>
      <c r="I390" s="31" t="s">
        <v>250</v>
      </c>
      <c r="J390" s="31" t="s">
        <v>151</v>
      </c>
      <c r="K390" s="31" t="s">
        <v>21</v>
      </c>
      <c r="L390" s="622" t="str">
        <f t="shared" si="64"/>
        <v>Chromatografiniai analizes metodai, lab.d.     [[prof.A.Padarauskas, doc. E.Naujalis]]   AChLS</v>
      </c>
      <c r="M390" s="710"/>
      <c r="N390" s="455">
        <f t="shared" si="65"/>
        <v>515</v>
      </c>
    </row>
    <row r="391" spans="2:14" ht="12.75" customHeight="1">
      <c r="B391" s="933">
        <v>5</v>
      </c>
      <c r="C391" s="933">
        <v>19</v>
      </c>
      <c r="D391" s="934"/>
      <c r="E391" s="935" t="s">
        <v>11</v>
      </c>
      <c r="F391" s="958"/>
      <c r="G391" s="936"/>
      <c r="H391" s="936"/>
      <c r="I391" s="936"/>
      <c r="J391" s="936"/>
      <c r="K391" s="936"/>
      <c r="L391" s="622" t="str">
        <f>E391&amp;I391&amp;J391</f>
        <v>E</v>
      </c>
      <c r="M391" s="710"/>
      <c r="N391" s="455">
        <f>B391*100+C391</f>
        <v>519</v>
      </c>
    </row>
    <row r="392" spans="2:14" ht="12.75" customHeight="1">
      <c r="B392" s="927">
        <v>1</v>
      </c>
      <c r="C392" s="927">
        <v>8</v>
      </c>
      <c r="D392" s="927">
        <v>14</v>
      </c>
      <c r="E392" s="928" t="s">
        <v>11</v>
      </c>
      <c r="F392" s="955"/>
      <c r="G392" s="928"/>
      <c r="H392" s="928"/>
      <c r="I392" s="928"/>
      <c r="J392" s="928"/>
      <c r="K392" s="928"/>
      <c r="L392" s="937" t="str">
        <f>E392&amp;I392&amp;J392</f>
        <v>E</v>
      </c>
      <c r="M392" s="938"/>
      <c r="N392" s="925">
        <f>B392*100+C392</f>
        <v>108</v>
      </c>
    </row>
    <row r="393" spans="2:14" ht="12.75" customHeight="1">
      <c r="B393" s="926">
        <v>1</v>
      </c>
      <c r="C393" s="926">
        <v>14</v>
      </c>
      <c r="D393" s="926">
        <v>16</v>
      </c>
      <c r="E393" s="925" t="s">
        <v>191</v>
      </c>
      <c r="F393" s="837" t="s">
        <v>40</v>
      </c>
      <c r="G393" s="925" t="s">
        <v>188</v>
      </c>
      <c r="H393" s="925">
        <v>32</v>
      </c>
      <c r="I393" s="925" t="s">
        <v>192</v>
      </c>
      <c r="J393" s="925" t="s">
        <v>452</v>
      </c>
      <c r="K393" s="925" t="s">
        <v>254</v>
      </c>
      <c r="L393" s="925" t="str">
        <f aca="true" t="shared" si="66" ref="L393:L399">E393&amp;I393&amp;J393</f>
        <v>Nanotechnologijose taikomi tyrimo metodai   [[prof.J.Barkauskas]]   semin.kamb. 155</v>
      </c>
      <c r="M393" s="925"/>
      <c r="N393" s="925">
        <f>B393*100+C393</f>
        <v>114</v>
      </c>
    </row>
    <row r="394" spans="1:14" ht="12.75" customHeight="1">
      <c r="A394" s="27"/>
      <c r="B394" s="926">
        <v>1</v>
      </c>
      <c r="C394" s="926">
        <v>16</v>
      </c>
      <c r="D394" s="926">
        <v>18</v>
      </c>
      <c r="E394" s="925" t="s">
        <v>546</v>
      </c>
      <c r="F394" s="837" t="s">
        <v>40</v>
      </c>
      <c r="G394" s="925" t="s">
        <v>188</v>
      </c>
      <c r="H394" s="925" t="s">
        <v>190</v>
      </c>
      <c r="I394" s="925" t="s">
        <v>486</v>
      </c>
      <c r="J394" s="925" t="s">
        <v>452</v>
      </c>
      <c r="K394" s="925" t="s">
        <v>254</v>
      </c>
      <c r="L394" s="925" t="str">
        <f t="shared" si="66"/>
        <v>Nanotechnologijose taikomi tyrimo metodai, [1] seminaras 1/2 sav, [2] tiriamasis darbas 1/2 sav.spec.lab.  [[prof.J.Barkauskas /[2] lekt.M.Misevičius]]   semin.kamb. 155</v>
      </c>
      <c r="M394" s="925"/>
      <c r="N394" s="925">
        <f aca="true" t="shared" si="67" ref="N394:N446">B394*100+C394</f>
        <v>116</v>
      </c>
    </row>
    <row r="395" spans="2:14" ht="12.75" customHeight="1">
      <c r="B395" s="926">
        <v>1</v>
      </c>
      <c r="C395" s="926">
        <v>18</v>
      </c>
      <c r="D395" s="926"/>
      <c r="E395" s="925" t="s">
        <v>11</v>
      </c>
      <c r="F395" s="837" t="s">
        <v>40</v>
      </c>
      <c r="G395" s="925" t="s">
        <v>188</v>
      </c>
      <c r="H395" s="925"/>
      <c r="I395" s="925"/>
      <c r="J395" s="925"/>
      <c r="K395" s="925"/>
      <c r="L395" s="925" t="str">
        <f t="shared" si="66"/>
        <v>E</v>
      </c>
      <c r="M395" s="925"/>
      <c r="N395" s="925">
        <f t="shared" si="67"/>
        <v>118</v>
      </c>
    </row>
    <row r="396" spans="1:14" ht="12.75" customHeight="1">
      <c r="A396" s="29" t="s">
        <v>76</v>
      </c>
      <c r="B396" s="926">
        <v>3</v>
      </c>
      <c r="C396" s="926">
        <v>8</v>
      </c>
      <c r="D396" s="926">
        <v>10</v>
      </c>
      <c r="E396" s="925" t="s">
        <v>195</v>
      </c>
      <c r="F396" s="837" t="s">
        <v>40</v>
      </c>
      <c r="G396" s="925" t="s">
        <v>188</v>
      </c>
      <c r="H396" s="925">
        <v>32</v>
      </c>
      <c r="I396" s="925" t="s">
        <v>481</v>
      </c>
      <c r="J396" s="925" t="s">
        <v>143</v>
      </c>
      <c r="K396" s="925" t="s">
        <v>254</v>
      </c>
      <c r="L396" s="925" t="str">
        <f t="shared" si="66"/>
        <v>Rentgeno spindulių difrakcinė analizė   [[doc.R.Skaudžius]]    TGA</v>
      </c>
      <c r="M396" s="925"/>
      <c r="N396" s="925">
        <f t="shared" si="67"/>
        <v>308</v>
      </c>
    </row>
    <row r="397" spans="1:14" ht="12.75" customHeight="1">
      <c r="A397" s="1">
        <v>4</v>
      </c>
      <c r="B397" s="926">
        <v>3</v>
      </c>
      <c r="C397" s="926">
        <v>10</v>
      </c>
      <c r="D397" s="926">
        <v>12</v>
      </c>
      <c r="E397" s="925" t="s">
        <v>196</v>
      </c>
      <c r="F397" s="837" t="s">
        <v>40</v>
      </c>
      <c r="G397" s="925" t="s">
        <v>188</v>
      </c>
      <c r="H397" s="925">
        <v>8</v>
      </c>
      <c r="I397" s="925" t="s">
        <v>481</v>
      </c>
      <c r="J397" s="925" t="s">
        <v>143</v>
      </c>
      <c r="K397" s="925" t="s">
        <v>254</v>
      </c>
      <c r="L397" s="925" t="str">
        <f t="shared" si="66"/>
        <v>Rentgeno spindulių difrakcinė analizė, tiriamasis darbas   [[doc.R.Skaudžius]]    TGA</v>
      </c>
      <c r="M397" s="925"/>
      <c r="N397" s="925">
        <f>B397*100+C397</f>
        <v>310</v>
      </c>
    </row>
    <row r="398" spans="2:14" ht="12.75" customHeight="1">
      <c r="B398" s="926">
        <v>3</v>
      </c>
      <c r="C398" s="926">
        <v>12</v>
      </c>
      <c r="D398" s="926"/>
      <c r="E398" s="925" t="s">
        <v>11</v>
      </c>
      <c r="G398" s="925"/>
      <c r="H398" s="925"/>
      <c r="I398" s="925"/>
      <c r="J398" s="925"/>
      <c r="K398" s="925"/>
      <c r="L398" s="925" t="str">
        <f>E398&amp;I398&amp;J398</f>
        <v>E</v>
      </c>
      <c r="M398" s="925"/>
      <c r="N398" s="925">
        <f>B398*100+C398</f>
        <v>312</v>
      </c>
    </row>
    <row r="399" spans="2:14" ht="12.75" customHeight="1">
      <c r="B399" s="926">
        <v>2</v>
      </c>
      <c r="C399" s="926">
        <v>18</v>
      </c>
      <c r="D399" s="926"/>
      <c r="E399" s="925" t="s">
        <v>11</v>
      </c>
      <c r="F399" s="837" t="s">
        <v>40</v>
      </c>
      <c r="G399" s="925" t="s">
        <v>188</v>
      </c>
      <c r="H399" s="925"/>
      <c r="I399" s="925"/>
      <c r="J399" s="925"/>
      <c r="K399" s="925"/>
      <c r="L399" s="925" t="str">
        <f t="shared" si="66"/>
        <v>E</v>
      </c>
      <c r="M399" s="925"/>
      <c r="N399" s="925">
        <f>B399*100+C399</f>
        <v>218</v>
      </c>
    </row>
    <row r="400" spans="2:14" ht="12.75" customHeight="1">
      <c r="B400" s="926">
        <v>3</v>
      </c>
      <c r="C400" s="926">
        <v>14</v>
      </c>
      <c r="D400" s="926">
        <v>16</v>
      </c>
      <c r="E400" s="925" t="s">
        <v>197</v>
      </c>
      <c r="F400" s="837" t="s">
        <v>40</v>
      </c>
      <c r="G400" s="925" t="s">
        <v>188</v>
      </c>
      <c r="H400" s="925">
        <v>32</v>
      </c>
      <c r="I400" s="925" t="s">
        <v>198</v>
      </c>
      <c r="J400" s="925" t="s">
        <v>213</v>
      </c>
      <c r="K400" s="925" t="s">
        <v>21</v>
      </c>
      <c r="L400" s="925" t="str">
        <f aca="true" t="shared" si="68" ref="L400:L410">E400&amp;I400&amp;J400</f>
        <v>Dujų chromatografija, tiriamasis darbas   [[prof.V.Vičkačkaitė]]    lab</v>
      </c>
      <c r="M400" s="925"/>
      <c r="N400" s="925">
        <f t="shared" si="67"/>
        <v>314</v>
      </c>
    </row>
    <row r="401" spans="2:14" ht="12.75" customHeight="1">
      <c r="B401" s="926">
        <v>3</v>
      </c>
      <c r="C401" s="926">
        <v>16</v>
      </c>
      <c r="D401" s="926"/>
      <c r="E401" s="925" t="s">
        <v>11</v>
      </c>
      <c r="G401" s="925"/>
      <c r="H401" s="925"/>
      <c r="I401" s="925"/>
      <c r="J401" s="925"/>
      <c r="K401" s="925"/>
      <c r="L401" s="925" t="str">
        <f t="shared" si="68"/>
        <v>E</v>
      </c>
      <c r="M401" s="925"/>
      <c r="N401" s="925">
        <f t="shared" si="67"/>
        <v>316</v>
      </c>
    </row>
    <row r="402" spans="1:14" ht="12.75" customHeight="1">
      <c r="A402" s="1">
        <v>2</v>
      </c>
      <c r="B402" s="926">
        <v>4</v>
      </c>
      <c r="C402" s="926">
        <v>8</v>
      </c>
      <c r="D402" s="926">
        <v>10</v>
      </c>
      <c r="E402" s="925" t="s">
        <v>194</v>
      </c>
      <c r="F402" s="837" t="s">
        <v>40</v>
      </c>
      <c r="G402" s="925" t="s">
        <v>188</v>
      </c>
      <c r="H402" s="925">
        <v>32</v>
      </c>
      <c r="I402" s="925" t="s">
        <v>193</v>
      </c>
      <c r="J402" s="925" t="s">
        <v>12</v>
      </c>
      <c r="K402" s="925" t="s">
        <v>21</v>
      </c>
      <c r="L402" s="925" t="str">
        <f t="shared" si="68"/>
        <v>Dujų chromatografija   [[prof.V.Vičkačkaitė]]   AChA</v>
      </c>
      <c r="M402" s="925"/>
      <c r="N402" s="925">
        <f t="shared" si="67"/>
        <v>408</v>
      </c>
    </row>
    <row r="403" spans="2:14" ht="12.75" customHeight="1">
      <c r="B403" s="926">
        <v>4</v>
      </c>
      <c r="C403" s="926">
        <v>10</v>
      </c>
      <c r="D403" s="926">
        <v>14</v>
      </c>
      <c r="E403" s="925" t="s">
        <v>11</v>
      </c>
      <c r="F403" s="837" t="s">
        <v>40</v>
      </c>
      <c r="G403" s="925" t="s">
        <v>188</v>
      </c>
      <c r="H403" s="925"/>
      <c r="I403" s="925"/>
      <c r="J403" s="925"/>
      <c r="K403" s="925"/>
      <c r="L403" s="925" t="str">
        <f t="shared" si="68"/>
        <v>E</v>
      </c>
      <c r="M403" s="925"/>
      <c r="N403" s="925">
        <f t="shared" si="67"/>
        <v>410</v>
      </c>
    </row>
    <row r="404" spans="1:14" ht="12.75" customHeight="1">
      <c r="A404" s="1067"/>
      <c r="B404" s="926">
        <v>4</v>
      </c>
      <c r="C404" s="926">
        <v>14</v>
      </c>
      <c r="D404" s="926">
        <v>16</v>
      </c>
      <c r="E404" s="925" t="s">
        <v>798</v>
      </c>
      <c r="F404" s="837" t="s">
        <v>40</v>
      </c>
      <c r="G404" s="925" t="s">
        <v>188</v>
      </c>
      <c r="H404" s="925">
        <v>32</v>
      </c>
      <c r="I404" s="925" t="s">
        <v>800</v>
      </c>
      <c r="J404" s="925" t="s">
        <v>799</v>
      </c>
      <c r="K404" s="925" t="s">
        <v>254</v>
      </c>
      <c r="L404" s="925" t="str">
        <f t="shared" si="68"/>
        <v>Organinių junginių analizės metodų taikymas medžiagotyroje, paskaita[[prof. G. Niaura, asist.J.Gaidukevič]]    FTMC, Saulėtekio al. 3 , 402 a. </v>
      </c>
      <c r="M404" s="925"/>
      <c r="N404" s="925">
        <f t="shared" si="67"/>
        <v>414</v>
      </c>
    </row>
    <row r="405" spans="2:14" ht="12.75" customHeight="1">
      <c r="B405" s="926">
        <v>4</v>
      </c>
      <c r="C405" s="926">
        <v>16</v>
      </c>
      <c r="D405" s="926">
        <v>18</v>
      </c>
      <c r="E405" s="925" t="s">
        <v>212</v>
      </c>
      <c r="F405" s="837" t="s">
        <v>40</v>
      </c>
      <c r="G405" s="925" t="s">
        <v>188</v>
      </c>
      <c r="H405" s="925">
        <v>32</v>
      </c>
      <c r="I405" s="925" t="s">
        <v>800</v>
      </c>
      <c r="J405" s="925" t="s">
        <v>801</v>
      </c>
      <c r="K405" s="925" t="s">
        <v>254</v>
      </c>
      <c r="L405" s="925" t="str">
        <f>E405&amp;I405&amp;J405</f>
        <v>Organinių junginių analizės metodų taikymas medžiagotyroje, tiriamasis darbas   [[prof. G. Niaura, asist.J.Gaidukevič]]    FTMC, saulėtekio al. 3</v>
      </c>
      <c r="M405" s="925"/>
      <c r="N405" s="925">
        <f>B405*100+C405</f>
        <v>416</v>
      </c>
    </row>
    <row r="406" spans="2:14" ht="12.75" customHeight="1">
      <c r="B406" s="926">
        <v>4</v>
      </c>
      <c r="C406" s="926">
        <v>18</v>
      </c>
      <c r="D406" s="926"/>
      <c r="E406" s="925" t="s">
        <v>11</v>
      </c>
      <c r="G406" s="925"/>
      <c r="H406" s="925"/>
      <c r="I406" s="925"/>
      <c r="J406" s="925"/>
      <c r="K406" s="925"/>
      <c r="L406" s="925" t="str">
        <f t="shared" si="68"/>
        <v>E</v>
      </c>
      <c r="M406" s="925"/>
      <c r="N406" s="925">
        <f t="shared" si="67"/>
        <v>418</v>
      </c>
    </row>
    <row r="407" spans="1:15" ht="12.75" customHeight="1">
      <c r="A407" s="1067"/>
      <c r="B407" s="926">
        <v>5</v>
      </c>
      <c r="C407" s="926">
        <v>8</v>
      </c>
      <c r="D407" s="926">
        <v>10</v>
      </c>
      <c r="E407" s="925" t="s">
        <v>547</v>
      </c>
      <c r="F407" s="837" t="s">
        <v>40</v>
      </c>
      <c r="G407" s="925" t="s">
        <v>188</v>
      </c>
      <c r="H407" s="925">
        <v>32</v>
      </c>
      <c r="I407" s="925" t="s">
        <v>622</v>
      </c>
      <c r="J407" s="925" t="s">
        <v>12</v>
      </c>
      <c r="K407" s="925" t="s">
        <v>304</v>
      </c>
      <c r="L407" s="925" t="str">
        <f t="shared" si="68"/>
        <v>Nanomedžiagos ir nanostruktūros: sintezė ir apibūdinimas, seminaras   [[lekt. Ž. Stankevičiūtė]]   AChA</v>
      </c>
      <c r="M407" s="925"/>
      <c r="N407" s="925">
        <f t="shared" si="67"/>
        <v>508</v>
      </c>
      <c r="O407" s="1" t="s">
        <v>457</v>
      </c>
    </row>
    <row r="408" spans="2:15" ht="12.75" customHeight="1">
      <c r="B408" s="926">
        <v>5</v>
      </c>
      <c r="C408" s="926">
        <v>10</v>
      </c>
      <c r="D408" s="926">
        <v>13</v>
      </c>
      <c r="E408" s="925" t="s">
        <v>621</v>
      </c>
      <c r="F408" s="837" t="s">
        <v>40</v>
      </c>
      <c r="G408" s="925" t="s">
        <v>188</v>
      </c>
      <c r="H408" s="925">
        <v>48</v>
      </c>
      <c r="I408" s="925" t="s">
        <v>622</v>
      </c>
      <c r="J408" s="925" t="s">
        <v>12</v>
      </c>
      <c r="K408" s="925" t="s">
        <v>304</v>
      </c>
      <c r="L408" s="925" t="str">
        <f t="shared" si="68"/>
        <v> Nanomedžiagos ir nanostruktūros: sintezė ir apibūdinimas, paskaita [[lekt. Ž. Stankevičiūtė]]   AChA</v>
      </c>
      <c r="M408" s="925"/>
      <c r="N408" s="925">
        <f t="shared" si="67"/>
        <v>510</v>
      </c>
      <c r="O408" s="1" t="s">
        <v>457</v>
      </c>
    </row>
    <row r="409" spans="2:14" ht="12.75" customHeight="1">
      <c r="B409" s="926">
        <v>5</v>
      </c>
      <c r="C409" s="926">
        <v>13</v>
      </c>
      <c r="D409" s="926">
        <v>15</v>
      </c>
      <c r="E409" s="925" t="s">
        <v>227</v>
      </c>
      <c r="F409" s="837" t="s">
        <v>40</v>
      </c>
      <c r="G409" s="925" t="s">
        <v>188</v>
      </c>
      <c r="H409" s="925">
        <v>32</v>
      </c>
      <c r="I409" s="925" t="s">
        <v>623</v>
      </c>
      <c r="J409" s="925" t="s">
        <v>624</v>
      </c>
      <c r="K409" s="925" t="s">
        <v>304</v>
      </c>
      <c r="L409" s="925" t="str">
        <f t="shared" si="68"/>
        <v>Nanomedžiagos ir nanostruktūros: sintezė ir apibūdinimas  , tiriamasis darbas [[lekt.Ž.Stankevičiūtė]]   160 lab.</v>
      </c>
      <c r="M409" s="925"/>
      <c r="N409" s="925">
        <f t="shared" si="67"/>
        <v>513</v>
      </c>
    </row>
    <row r="410" spans="2:14" ht="12.75" customHeight="1">
      <c r="B410" s="926">
        <v>5</v>
      </c>
      <c r="C410" s="926">
        <v>15</v>
      </c>
      <c r="D410" s="926"/>
      <c r="E410" s="925" t="s">
        <v>11</v>
      </c>
      <c r="G410" s="925"/>
      <c r="H410" s="925"/>
      <c r="I410" s="925"/>
      <c r="J410" s="925"/>
      <c r="K410" s="925"/>
      <c r="L410" s="925" t="str">
        <f t="shared" si="68"/>
        <v>E</v>
      </c>
      <c r="M410" s="925"/>
      <c r="N410" s="925">
        <f t="shared" si="67"/>
        <v>515</v>
      </c>
    </row>
    <row r="411" spans="1:14" ht="12.75" customHeight="1">
      <c r="A411" s="15"/>
      <c r="B411" s="58">
        <v>1</v>
      </c>
      <c r="C411" s="58">
        <v>8</v>
      </c>
      <c r="D411" s="58">
        <v>10</v>
      </c>
      <c r="E411" s="458" t="s">
        <v>548</v>
      </c>
      <c r="F411" s="837" t="s">
        <v>40</v>
      </c>
      <c r="G411" s="116" t="s">
        <v>34</v>
      </c>
      <c r="H411" s="31">
        <v>32</v>
      </c>
      <c r="I411" s="31" t="s">
        <v>804</v>
      </c>
      <c r="J411" s="31" t="s">
        <v>20</v>
      </c>
      <c r="K411" s="31" t="s">
        <v>254</v>
      </c>
      <c r="L411" s="458" t="str">
        <f aca="true" t="shared" si="69" ref="L411:L416">E411&amp;I411&amp;J411</f>
        <v>Neorganinės chemijos rinktiniai skyriai, seminaras                         [[asist. J. Gaidukevič]]  NChA</v>
      </c>
      <c r="M411" s="458"/>
      <c r="N411" s="458">
        <f t="shared" si="67"/>
        <v>108</v>
      </c>
    </row>
    <row r="412" spans="2:14" ht="12.75" customHeight="1">
      <c r="B412" s="58">
        <v>1</v>
      </c>
      <c r="C412" s="58">
        <v>10</v>
      </c>
      <c r="D412" s="58">
        <v>16</v>
      </c>
      <c r="E412" s="737" t="s">
        <v>78</v>
      </c>
      <c r="F412" s="837" t="s">
        <v>40</v>
      </c>
      <c r="G412" s="116" t="s">
        <v>34</v>
      </c>
      <c r="H412" s="31"/>
      <c r="L412" s="737" t="str">
        <f t="shared" si="69"/>
        <v>Mokslinis darbas</v>
      </c>
      <c r="M412" s="737"/>
      <c r="N412" s="737">
        <f t="shared" si="67"/>
        <v>110</v>
      </c>
    </row>
    <row r="413" spans="2:14" ht="12.75" customHeight="1">
      <c r="B413" s="58">
        <v>1</v>
      </c>
      <c r="C413" s="58">
        <v>14</v>
      </c>
      <c r="D413" s="58"/>
      <c r="E413" s="737" t="s">
        <v>11</v>
      </c>
      <c r="G413" s="116"/>
      <c r="H413" s="31"/>
      <c r="L413" s="737" t="str">
        <f t="shared" si="69"/>
        <v>E</v>
      </c>
      <c r="M413" s="737"/>
      <c r="N413" s="737">
        <f t="shared" si="67"/>
        <v>114</v>
      </c>
    </row>
    <row r="414" spans="1:14" ht="12.75" customHeight="1">
      <c r="A414" s="1" t="s">
        <v>899</v>
      </c>
      <c r="B414" s="58">
        <v>2</v>
      </c>
      <c r="C414" s="58">
        <v>16</v>
      </c>
      <c r="D414" s="58">
        <v>18</v>
      </c>
      <c r="E414" s="458" t="s">
        <v>900</v>
      </c>
      <c r="F414" s="837" t="s">
        <v>40</v>
      </c>
      <c r="G414" s="116" t="s">
        <v>34</v>
      </c>
      <c r="H414" s="31">
        <v>32</v>
      </c>
      <c r="I414" s="31" t="s">
        <v>251</v>
      </c>
      <c r="J414" s="31" t="s">
        <v>602</v>
      </c>
      <c r="K414" s="31" t="s">
        <v>21</v>
      </c>
      <c r="L414" s="458" t="str">
        <f t="shared" si="69"/>
        <v>Cheminės analizės kokybė   [doc. E.Naujalis]]   TChA</v>
      </c>
      <c r="M414" s="458"/>
      <c r="N414" s="458">
        <f t="shared" si="67"/>
        <v>216</v>
      </c>
    </row>
    <row r="415" spans="2:14" ht="12.75" customHeight="1">
      <c r="B415" s="58">
        <v>2</v>
      </c>
      <c r="C415" s="58">
        <v>18</v>
      </c>
      <c r="D415" s="58">
        <v>19</v>
      </c>
      <c r="E415" s="458" t="s">
        <v>549</v>
      </c>
      <c r="F415" s="837" t="s">
        <v>40</v>
      </c>
      <c r="G415" s="116" t="s">
        <v>34</v>
      </c>
      <c r="H415" s="31">
        <v>16</v>
      </c>
      <c r="I415" s="31" t="s">
        <v>667</v>
      </c>
      <c r="J415" s="31" t="s">
        <v>602</v>
      </c>
      <c r="K415" s="31" t="s">
        <v>21</v>
      </c>
      <c r="L415" s="458" t="str">
        <f t="shared" si="69"/>
        <v>Cheminės analizės kokybė, seminaras   [[doc. E.Naujalis]]        TChA</v>
      </c>
      <c r="M415" s="458"/>
      <c r="N415" s="458">
        <f t="shared" si="67"/>
        <v>218</v>
      </c>
    </row>
    <row r="416" spans="2:14" ht="12.75" customHeight="1">
      <c r="B416" s="58">
        <v>2</v>
      </c>
      <c r="C416" s="58">
        <v>17</v>
      </c>
      <c r="D416" s="58"/>
      <c r="E416" s="458" t="s">
        <v>11</v>
      </c>
      <c r="G416" s="116"/>
      <c r="H416" s="31"/>
      <c r="L416" s="458" t="str">
        <f t="shared" si="69"/>
        <v>E</v>
      </c>
      <c r="M416" s="458"/>
      <c r="N416" s="458">
        <f t="shared" si="67"/>
        <v>217</v>
      </c>
    </row>
    <row r="417" spans="2:14" ht="12.75" customHeight="1">
      <c r="B417" s="58">
        <v>3</v>
      </c>
      <c r="C417" s="58">
        <v>10</v>
      </c>
      <c r="D417" s="58"/>
      <c r="E417" s="737" t="s">
        <v>11</v>
      </c>
      <c r="F417" s="837" t="s">
        <v>40</v>
      </c>
      <c r="G417" s="116"/>
      <c r="H417" s="31"/>
      <c r="L417" s="737"/>
      <c r="M417" s="737"/>
      <c r="N417" s="737">
        <f t="shared" si="67"/>
        <v>310</v>
      </c>
    </row>
    <row r="418" spans="2:14" ht="12.75" customHeight="1">
      <c r="B418" s="58">
        <v>4</v>
      </c>
      <c r="C418" s="58">
        <v>8</v>
      </c>
      <c r="D418" s="58"/>
      <c r="E418" s="737" t="s">
        <v>11</v>
      </c>
      <c r="F418" s="837" t="s">
        <v>40</v>
      </c>
      <c r="G418" s="116" t="s">
        <v>34</v>
      </c>
      <c r="H418" s="31"/>
      <c r="L418" s="737" t="str">
        <f>E418&amp;I418&amp;J418</f>
        <v>E</v>
      </c>
      <c r="M418" s="737"/>
      <c r="N418" s="737">
        <f t="shared" si="67"/>
        <v>408</v>
      </c>
    </row>
    <row r="419" spans="1:14" ht="12.75" customHeight="1">
      <c r="A419" s="1" t="s">
        <v>76</v>
      </c>
      <c r="B419" s="58">
        <v>5</v>
      </c>
      <c r="C419" s="58">
        <v>8</v>
      </c>
      <c r="D419" s="58">
        <v>9</v>
      </c>
      <c r="E419" s="458" t="s">
        <v>552</v>
      </c>
      <c r="F419" s="837" t="s">
        <v>40</v>
      </c>
      <c r="G419" s="116" t="s">
        <v>34</v>
      </c>
      <c r="H419" s="31">
        <v>16</v>
      </c>
      <c r="I419" s="31" t="s">
        <v>446</v>
      </c>
      <c r="J419" s="31" t="s">
        <v>890</v>
      </c>
      <c r="K419" s="31" t="s">
        <v>23</v>
      </c>
      <c r="L419" s="458" t="str">
        <f>E419&amp;I419&amp;J419</f>
        <v>Organinių metalų junginiai, seminaras            [[prof.S.Tumkevičius]]  FTMC, Saulėtekio al. 3 , E402</v>
      </c>
      <c r="M419" s="458"/>
      <c r="N419" s="458">
        <f>B419*100+C419</f>
        <v>508</v>
      </c>
    </row>
    <row r="420" spans="2:14" ht="12.75" customHeight="1">
      <c r="B420" s="58">
        <v>5</v>
      </c>
      <c r="C420" s="58">
        <v>9</v>
      </c>
      <c r="D420" s="58"/>
      <c r="E420" s="737" t="s">
        <v>11</v>
      </c>
      <c r="F420" s="837" t="s">
        <v>40</v>
      </c>
      <c r="G420" s="116" t="s">
        <v>34</v>
      </c>
      <c r="H420" s="31"/>
      <c r="L420" s="737" t="str">
        <f>E420&amp;I420&amp;J420</f>
        <v>E</v>
      </c>
      <c r="M420" s="737"/>
      <c r="N420" s="737">
        <f t="shared" si="67"/>
        <v>509</v>
      </c>
    </row>
    <row r="421" spans="1:14" ht="12.75" customHeight="1">
      <c r="A421" s="27"/>
      <c r="B421" s="456">
        <v>1</v>
      </c>
      <c r="C421" s="456">
        <v>8</v>
      </c>
      <c r="D421" s="456">
        <v>10</v>
      </c>
      <c r="E421" s="455" t="s">
        <v>548</v>
      </c>
      <c r="F421" s="837" t="s">
        <v>40</v>
      </c>
      <c r="G421" s="116" t="s">
        <v>33</v>
      </c>
      <c r="H421" s="31">
        <v>32</v>
      </c>
      <c r="I421" s="31" t="s">
        <v>44</v>
      </c>
      <c r="J421" s="31" t="s">
        <v>20</v>
      </c>
      <c r="K421" s="31" t="s">
        <v>254</v>
      </c>
      <c r="L421" s="455" t="str">
        <f>E421&amp;I421&amp;J421</f>
        <v>Neorganinės chemijos rinktiniai skyriai, seminaras                         [[prof. A. Kareiva]]  NChA</v>
      </c>
      <c r="M421" s="455"/>
      <c r="N421" s="455">
        <f t="shared" si="67"/>
        <v>108</v>
      </c>
    </row>
    <row r="422" spans="2:14" ht="12.75" customHeight="1">
      <c r="B422" s="456">
        <v>1</v>
      </c>
      <c r="C422" s="456">
        <v>10</v>
      </c>
      <c r="D422" s="456"/>
      <c r="E422" s="455" t="s">
        <v>11</v>
      </c>
      <c r="G422" s="116"/>
      <c r="H422" s="31"/>
      <c r="L422" s="455" t="str">
        <f aca="true" t="shared" si="70" ref="L422:L428">E422&amp;I422&amp;J422</f>
        <v>E</v>
      </c>
      <c r="M422" s="455"/>
      <c r="N422" s="455">
        <f t="shared" si="67"/>
        <v>110</v>
      </c>
    </row>
    <row r="423" spans="1:14" ht="12.75" customHeight="1">
      <c r="A423" s="1">
        <v>9</v>
      </c>
      <c r="B423" s="456">
        <v>3</v>
      </c>
      <c r="C423" s="456">
        <v>8</v>
      </c>
      <c r="D423" s="456">
        <v>10</v>
      </c>
      <c r="E423" s="455" t="s">
        <v>155</v>
      </c>
      <c r="F423" s="837" t="s">
        <v>40</v>
      </c>
      <c r="G423" s="116" t="s">
        <v>33</v>
      </c>
      <c r="H423" s="31">
        <v>32</v>
      </c>
      <c r="I423" s="31" t="s">
        <v>482</v>
      </c>
      <c r="J423" s="31" t="s">
        <v>143</v>
      </c>
      <c r="K423" s="31" t="s">
        <v>254</v>
      </c>
      <c r="L423" s="455" t="str">
        <f>E423&amp;I423&amp;J423</f>
        <v>Rentgeno spindulių  difrakcinė analizė   [doc.R.Skaudžius]]   TGA</v>
      </c>
      <c r="M423" s="455"/>
      <c r="N423" s="455">
        <f t="shared" si="67"/>
        <v>308</v>
      </c>
    </row>
    <row r="424" spans="1:14" ht="12.75" customHeight="1">
      <c r="A424" s="27"/>
      <c r="B424" s="456">
        <v>3</v>
      </c>
      <c r="C424" s="456">
        <v>10</v>
      </c>
      <c r="D424" s="456">
        <v>12</v>
      </c>
      <c r="E424" s="455" t="s">
        <v>214</v>
      </c>
      <c r="F424" s="837" t="s">
        <v>40</v>
      </c>
      <c r="G424" s="116" t="s">
        <v>33</v>
      </c>
      <c r="H424" s="31">
        <v>32</v>
      </c>
      <c r="I424" s="31" t="s">
        <v>482</v>
      </c>
      <c r="J424" s="31" t="s">
        <v>143</v>
      </c>
      <c r="K424" s="31" t="s">
        <v>254</v>
      </c>
      <c r="L424" s="455" t="str">
        <f t="shared" si="70"/>
        <v>Rentgeno spindulių  difrakcinė analizė, lab. darbai   [doc.R.Skaudžius]]   TGA</v>
      </c>
      <c r="M424" s="455"/>
      <c r="N424" s="455">
        <f t="shared" si="67"/>
        <v>310</v>
      </c>
    </row>
    <row r="425" spans="1:14" ht="12.75" customHeight="1">
      <c r="A425" s="27"/>
      <c r="B425" s="456">
        <v>3</v>
      </c>
      <c r="C425" s="456">
        <v>12</v>
      </c>
      <c r="D425" s="456"/>
      <c r="E425" s="455" t="s">
        <v>11</v>
      </c>
      <c r="G425" s="116"/>
      <c r="H425" s="31"/>
      <c r="L425" s="455" t="str">
        <f>E425&amp;I425&amp;J425</f>
        <v>E</v>
      </c>
      <c r="M425" s="455"/>
      <c r="N425" s="455">
        <f t="shared" si="67"/>
        <v>312</v>
      </c>
    </row>
    <row r="426" spans="2:14" ht="12.75" customHeight="1">
      <c r="B426" s="456">
        <v>4</v>
      </c>
      <c r="C426" s="456">
        <v>8</v>
      </c>
      <c r="D426" s="456"/>
      <c r="E426" s="455" t="s">
        <v>11</v>
      </c>
      <c r="F426" s="837" t="s">
        <v>40</v>
      </c>
      <c r="G426" s="116" t="s">
        <v>33</v>
      </c>
      <c r="H426" s="31"/>
      <c r="L426" s="455" t="str">
        <f t="shared" si="70"/>
        <v>E</v>
      </c>
      <c r="M426" s="455"/>
      <c r="N426" s="455">
        <f t="shared" si="67"/>
        <v>408</v>
      </c>
    </row>
    <row r="427" spans="1:14" ht="12.75" customHeight="1">
      <c r="A427" s="1" t="s">
        <v>76</v>
      </c>
      <c r="B427" s="456">
        <v>5</v>
      </c>
      <c r="C427" s="456">
        <v>8</v>
      </c>
      <c r="D427" s="456">
        <v>9</v>
      </c>
      <c r="E427" s="54" t="s">
        <v>635</v>
      </c>
      <c r="F427" s="837" t="s">
        <v>40</v>
      </c>
      <c r="G427" s="116" t="s">
        <v>33</v>
      </c>
      <c r="H427" s="31">
        <v>16</v>
      </c>
      <c r="I427" s="31" t="s">
        <v>446</v>
      </c>
      <c r="J427" s="31" t="s">
        <v>890</v>
      </c>
      <c r="K427" s="31" t="s">
        <v>23</v>
      </c>
      <c r="L427" s="455" t="str">
        <f>E427&amp;I427&amp;J427</f>
        <v>Organinių metalų junginiai , seminaras    [[prof.S.Tumkevičius]]  FTMC, Saulėtekio al. 3 , E402</v>
      </c>
      <c r="M427" s="455"/>
      <c r="N427" s="455">
        <f>B427*100+C427</f>
        <v>508</v>
      </c>
    </row>
    <row r="428" spans="2:14" ht="12.75" customHeight="1">
      <c r="B428" s="456">
        <v>5</v>
      </c>
      <c r="C428" s="456">
        <v>9</v>
      </c>
      <c r="D428" s="456"/>
      <c r="E428" s="455" t="s">
        <v>11</v>
      </c>
      <c r="F428" s="837" t="s">
        <v>40</v>
      </c>
      <c r="G428" s="116" t="s">
        <v>33</v>
      </c>
      <c r="H428" s="31"/>
      <c r="L428" s="455" t="str">
        <f t="shared" si="70"/>
        <v>E</v>
      </c>
      <c r="M428" s="455"/>
      <c r="N428" s="455">
        <f t="shared" si="67"/>
        <v>509</v>
      </c>
    </row>
    <row r="429" spans="1:14" ht="12.75" customHeight="1">
      <c r="A429" s="27"/>
      <c r="B429" s="316">
        <v>1</v>
      </c>
      <c r="C429" s="316">
        <v>8</v>
      </c>
      <c r="D429" s="316">
        <v>10</v>
      </c>
      <c r="E429" s="54" t="s">
        <v>548</v>
      </c>
      <c r="F429" s="837" t="s">
        <v>40</v>
      </c>
      <c r="G429" s="116" t="s">
        <v>36</v>
      </c>
      <c r="H429" s="31">
        <v>32</v>
      </c>
      <c r="I429" s="31" t="s">
        <v>44</v>
      </c>
      <c r="J429" s="31" t="s">
        <v>20</v>
      </c>
      <c r="K429" s="31" t="s">
        <v>254</v>
      </c>
      <c r="L429" s="458" t="str">
        <f aca="true" t="shared" si="71" ref="L429:L446">E429&amp;I429&amp;J429</f>
        <v>Neorganinės chemijos rinktiniai skyriai, seminaras                         [[prof. A. Kareiva]]  NChA</v>
      </c>
      <c r="M429" s="458"/>
      <c r="N429" s="458">
        <f t="shared" si="67"/>
        <v>108</v>
      </c>
    </row>
    <row r="430" spans="1:14" ht="12.75" customHeight="1">
      <c r="A430" s="1" t="s">
        <v>642</v>
      </c>
      <c r="B430" s="1243">
        <v>2</v>
      </c>
      <c r="C430" s="1243">
        <v>12</v>
      </c>
      <c r="D430" s="1243">
        <v>15</v>
      </c>
      <c r="E430" s="54" t="s">
        <v>643</v>
      </c>
      <c r="F430" s="837" t="s">
        <v>40</v>
      </c>
      <c r="G430" s="116" t="s">
        <v>36</v>
      </c>
      <c r="H430" s="31">
        <v>32</v>
      </c>
      <c r="I430" s="31" t="s">
        <v>640</v>
      </c>
      <c r="J430" s="31" t="s">
        <v>144</v>
      </c>
      <c r="K430" s="31" t="s">
        <v>25</v>
      </c>
      <c r="L430" s="458" t="str">
        <f t="shared" si="71"/>
        <v>Elektrocheminio impedanso spektroskopija, paskaita ir seminaras         [[prof.H.Cesiulis]]   ASA</v>
      </c>
      <c r="M430" s="458"/>
      <c r="N430" s="458">
        <f t="shared" si="67"/>
        <v>212</v>
      </c>
    </row>
    <row r="431" spans="2:14" ht="12.75" customHeight="1">
      <c r="B431" s="316">
        <v>2</v>
      </c>
      <c r="C431" s="316">
        <v>15</v>
      </c>
      <c r="D431" s="316"/>
      <c r="E431" s="54" t="s">
        <v>11</v>
      </c>
      <c r="G431" s="116"/>
      <c r="H431" s="31"/>
      <c r="L431" s="458" t="str">
        <f t="shared" si="71"/>
        <v>E</v>
      </c>
      <c r="M431" s="458"/>
      <c r="N431" s="458">
        <f>B431*100+C431</f>
        <v>215</v>
      </c>
    </row>
    <row r="432" spans="1:15" ht="12.75" customHeight="1">
      <c r="A432" s="1067"/>
      <c r="B432" s="918">
        <v>4</v>
      </c>
      <c r="C432" s="918">
        <v>12</v>
      </c>
      <c r="D432" s="918">
        <v>14</v>
      </c>
      <c r="E432" s="837" t="s">
        <v>550</v>
      </c>
      <c r="F432" s="837" t="s">
        <v>40</v>
      </c>
      <c r="G432" s="1245" t="s">
        <v>36</v>
      </c>
      <c r="H432" s="837">
        <v>16</v>
      </c>
      <c r="I432" s="837" t="s">
        <v>640</v>
      </c>
      <c r="J432" s="837" t="s">
        <v>336</v>
      </c>
      <c r="K432" s="837" t="s">
        <v>25</v>
      </c>
      <c r="L432" s="837" t="str">
        <f>E432&amp;I432&amp;J432</f>
        <v>Elektrocheminio impedanso spektroskopija, seminaras ir tiriamasis d.  [[prof.H.Cesiulis]]   FChLab</v>
      </c>
      <c r="M432" s="837"/>
      <c r="N432" s="837">
        <f>B432*100+C432</f>
        <v>412</v>
      </c>
      <c r="O432" s="1067"/>
    </row>
    <row r="433" spans="2:14" ht="12.75" customHeight="1">
      <c r="B433" s="316">
        <v>4</v>
      </c>
      <c r="C433" s="316">
        <v>14</v>
      </c>
      <c r="D433" s="316"/>
      <c r="E433" s="54" t="s">
        <v>11</v>
      </c>
      <c r="G433" s="116"/>
      <c r="H433" s="31"/>
      <c r="L433" s="458" t="str">
        <f t="shared" si="71"/>
        <v>E</v>
      </c>
      <c r="M433" s="458"/>
      <c r="N433" s="458">
        <f>B433*100+C433</f>
        <v>414</v>
      </c>
    </row>
    <row r="434" spans="1:14" ht="12.75" customHeight="1">
      <c r="A434" s="1" t="s">
        <v>76</v>
      </c>
      <c r="B434" s="316">
        <v>5</v>
      </c>
      <c r="C434" s="316">
        <v>8</v>
      </c>
      <c r="D434" s="316">
        <v>9</v>
      </c>
      <c r="E434" s="54" t="s">
        <v>803</v>
      </c>
      <c r="F434" s="837" t="s">
        <v>40</v>
      </c>
      <c r="G434" s="116" t="s">
        <v>36</v>
      </c>
      <c r="H434" s="31">
        <v>16</v>
      </c>
      <c r="I434" s="31" t="s">
        <v>446</v>
      </c>
      <c r="J434" s="31" t="s">
        <v>890</v>
      </c>
      <c r="K434" s="31" t="s">
        <v>23</v>
      </c>
      <c r="L434" s="458" t="str">
        <f>E434&amp;I434&amp;J434</f>
        <v>Organiniai metalų junginiai , seminaras[[prof.S.Tumkevičius]]  FTMC, Saulėtekio al. 3 , E402</v>
      </c>
      <c r="M434" s="458"/>
      <c r="N434" s="458">
        <f>B434*100+C434</f>
        <v>508</v>
      </c>
    </row>
    <row r="435" spans="2:14" ht="12.75" customHeight="1">
      <c r="B435" s="316">
        <v>5</v>
      </c>
      <c r="C435" s="316">
        <v>9</v>
      </c>
      <c r="D435" s="316"/>
      <c r="E435" s="54" t="s">
        <v>11</v>
      </c>
      <c r="F435" s="837" t="s">
        <v>40</v>
      </c>
      <c r="G435" s="116" t="s">
        <v>36</v>
      </c>
      <c r="H435" s="31"/>
      <c r="L435" s="458" t="str">
        <f t="shared" si="71"/>
        <v>E</v>
      </c>
      <c r="M435" s="458"/>
      <c r="N435" s="458">
        <f>B435*100+C435</f>
        <v>509</v>
      </c>
    </row>
    <row r="436" spans="2:14" ht="12.75" customHeight="1">
      <c r="B436" s="741">
        <v>1</v>
      </c>
      <c r="C436" s="741">
        <v>8</v>
      </c>
      <c r="D436" s="741">
        <v>10</v>
      </c>
      <c r="E436" s="55" t="s">
        <v>548</v>
      </c>
      <c r="F436" s="837" t="s">
        <v>40</v>
      </c>
      <c r="G436" s="116" t="s">
        <v>37</v>
      </c>
      <c r="H436" s="31">
        <v>32</v>
      </c>
      <c r="I436" s="31" t="s">
        <v>44</v>
      </c>
      <c r="K436" s="31" t="s">
        <v>254</v>
      </c>
      <c r="L436" s="55" t="str">
        <f t="shared" si="71"/>
        <v>Neorganinės chemijos rinktiniai skyriai, seminaras                         [[prof. A. Kareiva]]  </v>
      </c>
      <c r="M436" s="55"/>
      <c r="N436" s="55">
        <f t="shared" si="67"/>
        <v>108</v>
      </c>
    </row>
    <row r="437" spans="2:14" ht="12.75" customHeight="1">
      <c r="B437" s="741">
        <v>1</v>
      </c>
      <c r="C437" s="741">
        <v>10</v>
      </c>
      <c r="D437" s="741"/>
      <c r="E437" s="55" t="s">
        <v>11</v>
      </c>
      <c r="F437" s="837" t="s">
        <v>40</v>
      </c>
      <c r="G437" s="116" t="s">
        <v>37</v>
      </c>
      <c r="H437" s="31"/>
      <c r="L437" s="55" t="str">
        <f>E437&amp;I437&amp;J437</f>
        <v>E</v>
      </c>
      <c r="M437" s="55"/>
      <c r="N437" s="55">
        <f>B437*100+C437</f>
        <v>110</v>
      </c>
    </row>
    <row r="438" spans="2:14" ht="12.75" customHeight="1">
      <c r="B438" s="741">
        <v>2</v>
      </c>
      <c r="C438" s="741">
        <v>14</v>
      </c>
      <c r="D438" s="741">
        <v>17</v>
      </c>
      <c r="E438" s="55" t="s">
        <v>636</v>
      </c>
      <c r="F438" s="837" t="s">
        <v>40</v>
      </c>
      <c r="G438" s="117" t="s">
        <v>37</v>
      </c>
      <c r="H438" s="31" t="s">
        <v>122</v>
      </c>
      <c r="I438" s="31" t="s">
        <v>80</v>
      </c>
      <c r="J438" s="31" t="s">
        <v>20</v>
      </c>
      <c r="K438" s="31" t="s">
        <v>23</v>
      </c>
      <c r="L438" s="55" t="str">
        <f>E438&amp;I438&amp;J438</f>
        <v>Vaistų kūrimo principai, paskaita ir seminaras    [[doc.A.Brukštus]]    NChA</v>
      </c>
      <c r="M438" s="55"/>
      <c r="N438" s="55">
        <f>B438*100+C438</f>
        <v>214</v>
      </c>
    </row>
    <row r="439" spans="2:14" ht="12.75" customHeight="1">
      <c r="B439" s="741">
        <v>2</v>
      </c>
      <c r="C439" s="741">
        <v>13</v>
      </c>
      <c r="D439" s="741"/>
      <c r="E439" s="55" t="s">
        <v>11</v>
      </c>
      <c r="G439" s="117"/>
      <c r="H439" s="31"/>
      <c r="L439" s="55" t="str">
        <f>E439&amp;I439&amp;J439</f>
        <v>E</v>
      </c>
      <c r="M439" s="55"/>
      <c r="N439" s="55">
        <f>B439*100+C439</f>
        <v>213</v>
      </c>
    </row>
    <row r="440" spans="1:14" ht="12.75" customHeight="1">
      <c r="A440" s="1" t="s">
        <v>568</v>
      </c>
      <c r="B440" s="741">
        <v>3</v>
      </c>
      <c r="C440" s="741">
        <v>8</v>
      </c>
      <c r="D440" s="741">
        <v>10</v>
      </c>
      <c r="E440" s="55" t="s">
        <v>173</v>
      </c>
      <c r="F440" s="837" t="s">
        <v>40</v>
      </c>
      <c r="G440" s="117" t="s">
        <v>37</v>
      </c>
      <c r="H440" s="31">
        <v>32</v>
      </c>
      <c r="I440" s="31" t="s">
        <v>368</v>
      </c>
      <c r="J440" s="31" t="s">
        <v>890</v>
      </c>
      <c r="K440" s="31" t="s">
        <v>23</v>
      </c>
      <c r="L440" s="55" t="str">
        <f t="shared" si="71"/>
        <v>Funkcinių grupių blokavimo metodai    [[prof.V.Masevičius]]   FTMC, Saulėtekio al. 3 , E402</v>
      </c>
      <c r="M440" s="55"/>
      <c r="N440" s="55">
        <f t="shared" si="67"/>
        <v>308</v>
      </c>
    </row>
    <row r="441" spans="1:14" ht="12.75" customHeight="1">
      <c r="A441" s="1" t="s">
        <v>568</v>
      </c>
      <c r="B441" s="741">
        <v>3</v>
      </c>
      <c r="C441" s="741">
        <v>10</v>
      </c>
      <c r="D441" s="741">
        <v>12</v>
      </c>
      <c r="E441" s="55" t="s">
        <v>637</v>
      </c>
      <c r="F441" s="837" t="s">
        <v>40</v>
      </c>
      <c r="G441" s="117" t="s">
        <v>37</v>
      </c>
      <c r="H441" s="31">
        <v>32</v>
      </c>
      <c r="I441" s="31" t="s">
        <v>368</v>
      </c>
      <c r="J441" s="31" t="s">
        <v>890</v>
      </c>
      <c r="K441" s="31" t="s">
        <v>52</v>
      </c>
      <c r="L441" s="55" t="str">
        <f t="shared" si="71"/>
        <v>Funkcinių grupių blokavimo metodai, seminaras     [[prof.V.Masevičius]]   FTMC, Saulėtekio al. 3 , E402</v>
      </c>
      <c r="M441" s="55"/>
      <c r="N441" s="55">
        <f t="shared" si="67"/>
        <v>310</v>
      </c>
    </row>
    <row r="442" spans="2:14" ht="12.75" customHeight="1">
      <c r="B442" s="741">
        <v>3</v>
      </c>
      <c r="C442" s="741">
        <v>12</v>
      </c>
      <c r="D442" s="741"/>
      <c r="E442" s="55" t="s">
        <v>11</v>
      </c>
      <c r="F442" s="837" t="s">
        <v>40</v>
      </c>
      <c r="G442" s="116" t="s">
        <v>37</v>
      </c>
      <c r="H442" s="31"/>
      <c r="L442" s="55" t="str">
        <f t="shared" si="71"/>
        <v>E</v>
      </c>
      <c r="M442" s="55"/>
      <c r="N442" s="55">
        <f t="shared" si="67"/>
        <v>312</v>
      </c>
    </row>
    <row r="443" spans="2:14" ht="12.75" customHeight="1">
      <c r="B443" s="741">
        <v>4</v>
      </c>
      <c r="C443" s="741">
        <v>8</v>
      </c>
      <c r="D443" s="766"/>
      <c r="E443" s="55" t="s">
        <v>11</v>
      </c>
      <c r="F443" s="837" t="s">
        <v>40</v>
      </c>
      <c r="G443" s="116" t="s">
        <v>37</v>
      </c>
      <c r="H443" s="31"/>
      <c r="J443" s="75"/>
      <c r="L443" s="55" t="str">
        <f t="shared" si="71"/>
        <v>E</v>
      </c>
      <c r="M443" s="55"/>
      <c r="N443" s="55">
        <f>B443*100+C443</f>
        <v>408</v>
      </c>
    </row>
    <row r="444" spans="1:14" ht="12.75" customHeight="1">
      <c r="A444" s="1" t="s">
        <v>76</v>
      </c>
      <c r="B444" s="741">
        <v>5</v>
      </c>
      <c r="C444" s="741">
        <v>8</v>
      </c>
      <c r="D444" s="741">
        <v>9</v>
      </c>
      <c r="E444" s="54" t="s">
        <v>802</v>
      </c>
      <c r="F444" s="837" t="s">
        <v>40</v>
      </c>
      <c r="G444" s="117" t="s">
        <v>37</v>
      </c>
      <c r="H444" s="31">
        <v>16</v>
      </c>
      <c r="I444" s="31" t="s">
        <v>446</v>
      </c>
      <c r="J444" s="31" t="s">
        <v>890</v>
      </c>
      <c r="K444" s="31" t="s">
        <v>23</v>
      </c>
      <c r="L444" s="55" t="str">
        <f>E444&amp;I444&amp;J444</f>
        <v>Organiniai metalų junginiai, seminaras            [[prof.S.Tumkevičius]]  FTMC, Saulėtekio al. 3 , E402</v>
      </c>
      <c r="M444" s="55"/>
      <c r="N444" s="55">
        <f>B444*100+C444</f>
        <v>508</v>
      </c>
    </row>
    <row r="445" spans="2:14" ht="12.75" customHeight="1">
      <c r="B445" s="741">
        <v>5</v>
      </c>
      <c r="C445" s="741">
        <v>9</v>
      </c>
      <c r="D445" s="741"/>
      <c r="E445" s="55" t="s">
        <v>11</v>
      </c>
      <c r="F445" s="837" t="s">
        <v>40</v>
      </c>
      <c r="G445" s="116" t="s">
        <v>37</v>
      </c>
      <c r="H445" s="31"/>
      <c r="L445" s="55" t="str">
        <f t="shared" si="71"/>
        <v>E</v>
      </c>
      <c r="M445" s="55"/>
      <c r="N445" s="55">
        <f>B445*100+C445</f>
        <v>509</v>
      </c>
    </row>
    <row r="446" spans="2:14" ht="12.75" customHeight="1">
      <c r="B446" s="460">
        <v>1</v>
      </c>
      <c r="C446" s="460">
        <v>8</v>
      </c>
      <c r="D446" s="460">
        <v>10</v>
      </c>
      <c r="E446" s="74" t="s">
        <v>548</v>
      </c>
      <c r="F446" s="837" t="s">
        <v>40</v>
      </c>
      <c r="G446" s="116" t="s">
        <v>38</v>
      </c>
      <c r="H446" s="31">
        <v>32</v>
      </c>
      <c r="I446" s="31" t="s">
        <v>44</v>
      </c>
      <c r="J446" s="31" t="s">
        <v>20</v>
      </c>
      <c r="K446" s="31" t="s">
        <v>254</v>
      </c>
      <c r="L446" s="74" t="str">
        <f t="shared" si="71"/>
        <v>Neorganinės chemijos rinktiniai skyriai, seminaras                         [[prof. A. Kareiva]]  NChA</v>
      </c>
      <c r="M446" s="74"/>
      <c r="N446" s="74">
        <f t="shared" si="67"/>
        <v>108</v>
      </c>
    </row>
    <row r="447" spans="2:14" ht="12.75" customHeight="1">
      <c r="B447" s="460">
        <v>1</v>
      </c>
      <c r="C447" s="460">
        <v>10</v>
      </c>
      <c r="D447" s="460"/>
      <c r="E447" s="74" t="s">
        <v>11</v>
      </c>
      <c r="G447" s="116"/>
      <c r="H447" s="31"/>
      <c r="L447" s="74" t="str">
        <f aca="true" t="shared" si="72" ref="L447:L456">E447&amp;I447&amp;J447</f>
        <v>E</v>
      </c>
      <c r="M447" s="74"/>
      <c r="N447" s="74">
        <f aca="true" t="shared" si="73" ref="N447:N456">B447*100+C447</f>
        <v>110</v>
      </c>
    </row>
    <row r="448" spans="2:14" ht="12.75" customHeight="1">
      <c r="B448" s="460">
        <v>2</v>
      </c>
      <c r="C448" s="460">
        <v>12</v>
      </c>
      <c r="D448" s="460">
        <v>16</v>
      </c>
      <c r="E448" s="74" t="s">
        <v>94</v>
      </c>
      <c r="F448" s="837" t="s">
        <v>40</v>
      </c>
      <c r="G448" s="116" t="s">
        <v>38</v>
      </c>
      <c r="H448" s="31">
        <v>64</v>
      </c>
      <c r="L448" s="74" t="str">
        <f t="shared" si="72"/>
        <v>Mokslo tiriamasis darbas</v>
      </c>
      <c r="M448" s="74"/>
      <c r="N448" s="74">
        <f t="shared" si="73"/>
        <v>212</v>
      </c>
    </row>
    <row r="449" spans="2:14" ht="12.75" customHeight="1">
      <c r="B449" s="460">
        <v>2</v>
      </c>
      <c r="C449" s="460">
        <v>16</v>
      </c>
      <c r="D449" s="460"/>
      <c r="E449" s="74" t="s">
        <v>11</v>
      </c>
      <c r="G449" s="116"/>
      <c r="H449" s="31"/>
      <c r="L449" s="74" t="str">
        <f t="shared" si="72"/>
        <v>E</v>
      </c>
      <c r="M449" s="74"/>
      <c r="N449" s="74">
        <f t="shared" si="73"/>
        <v>216</v>
      </c>
    </row>
    <row r="450" spans="1:14" ht="12.75" customHeight="1">
      <c r="A450" s="1" t="s">
        <v>408</v>
      </c>
      <c r="B450" s="460">
        <v>3</v>
      </c>
      <c r="C450" s="460">
        <v>10</v>
      </c>
      <c r="D450" s="460">
        <v>12</v>
      </c>
      <c r="E450" s="767" t="s">
        <v>849</v>
      </c>
      <c r="F450" s="837" t="s">
        <v>40</v>
      </c>
      <c r="G450" s="116" t="s">
        <v>38</v>
      </c>
      <c r="H450" s="31">
        <v>32</v>
      </c>
      <c r="I450" s="31" t="s">
        <v>697</v>
      </c>
      <c r="J450" s="31" t="s">
        <v>14</v>
      </c>
      <c r="K450" s="31" t="s">
        <v>30</v>
      </c>
      <c r="L450" s="74" t="str">
        <f t="shared" si="72"/>
        <v>Sorbentų chemija paskaita   [[doc. T. Kochanė]]     PChA</v>
      </c>
      <c r="M450" s="74"/>
      <c r="N450" s="74">
        <f t="shared" si="73"/>
        <v>310</v>
      </c>
    </row>
    <row r="451" spans="2:14" ht="12.75" customHeight="1">
      <c r="B451" s="460">
        <v>3</v>
      </c>
      <c r="C451" s="460">
        <v>12</v>
      </c>
      <c r="D451" s="460">
        <v>14</v>
      </c>
      <c r="E451" s="767" t="s">
        <v>869</v>
      </c>
      <c r="F451" s="837" t="s">
        <v>868</v>
      </c>
      <c r="G451" s="116" t="s">
        <v>38</v>
      </c>
      <c r="H451" s="31">
        <v>32</v>
      </c>
      <c r="I451" s="31" t="s">
        <v>697</v>
      </c>
      <c r="J451" s="31" t="s">
        <v>32</v>
      </c>
      <c r="K451" s="31" t="s">
        <v>30</v>
      </c>
      <c r="L451" s="74" t="str">
        <f t="shared" si="72"/>
        <v>Sorbentų chemija, laboratoriniai   darbai[[doc. T. Kochanė]]     PChL</v>
      </c>
      <c r="M451" s="74"/>
      <c r="N451" s="74">
        <f>B451*100+C451</f>
        <v>312</v>
      </c>
    </row>
    <row r="452" spans="2:14" ht="12.75" customHeight="1">
      <c r="B452" s="460">
        <v>3</v>
      </c>
      <c r="C452" s="460">
        <v>14</v>
      </c>
      <c r="D452" s="460"/>
      <c r="E452" s="767" t="s">
        <v>11</v>
      </c>
      <c r="G452" s="116"/>
      <c r="H452" s="31"/>
      <c r="L452" s="74" t="str">
        <f t="shared" si="72"/>
        <v>E</v>
      </c>
      <c r="M452" s="74"/>
      <c r="N452" s="74">
        <f>B452*100+C452</f>
        <v>314</v>
      </c>
    </row>
    <row r="453" spans="2:14" ht="12.75" customHeight="1">
      <c r="B453" s="460">
        <v>3</v>
      </c>
      <c r="C453" s="460">
        <v>16</v>
      </c>
      <c r="D453" s="460"/>
      <c r="E453" s="767" t="s">
        <v>11</v>
      </c>
      <c r="G453" s="116"/>
      <c r="H453" s="31"/>
      <c r="L453" s="74" t="str">
        <f t="shared" si="72"/>
        <v>E</v>
      </c>
      <c r="M453" s="74"/>
      <c r="N453" s="74">
        <f t="shared" si="73"/>
        <v>316</v>
      </c>
    </row>
    <row r="454" spans="1:14" ht="12.75" customHeight="1">
      <c r="A454" s="27"/>
      <c r="B454" s="460">
        <v>4</v>
      </c>
      <c r="C454" s="460">
        <v>8</v>
      </c>
      <c r="D454" s="734"/>
      <c r="E454" s="74" t="s">
        <v>11</v>
      </c>
      <c r="F454" s="844"/>
      <c r="G454" s="768"/>
      <c r="H454" s="75"/>
      <c r="I454" s="75"/>
      <c r="J454" s="75"/>
      <c r="L454" s="74" t="str">
        <f t="shared" si="72"/>
        <v>E</v>
      </c>
      <c r="M454" s="74"/>
      <c r="N454" s="74">
        <f t="shared" si="73"/>
        <v>408</v>
      </c>
    </row>
    <row r="455" spans="2:15" ht="12.75" customHeight="1">
      <c r="B455" s="460">
        <v>5</v>
      </c>
      <c r="C455" s="460">
        <v>8</v>
      </c>
      <c r="D455" s="460">
        <v>9</v>
      </c>
      <c r="E455" s="54" t="s">
        <v>552</v>
      </c>
      <c r="F455" s="837" t="s">
        <v>40</v>
      </c>
      <c r="G455" s="116" t="s">
        <v>38</v>
      </c>
      <c r="H455" s="31">
        <v>16</v>
      </c>
      <c r="I455" s="31" t="s">
        <v>446</v>
      </c>
      <c r="J455" s="31" t="s">
        <v>17</v>
      </c>
      <c r="K455" s="31" t="s">
        <v>23</v>
      </c>
      <c r="L455" s="74" t="str">
        <f t="shared" si="72"/>
        <v>Organinių metalų junginiai, seminaras            [[prof.S.Tumkevičius]]  OChA</v>
      </c>
      <c r="M455" s="74"/>
      <c r="N455" s="74">
        <f t="shared" si="73"/>
        <v>508</v>
      </c>
      <c r="O455" s="2"/>
    </row>
    <row r="456" spans="2:14" ht="12.75" customHeight="1">
      <c r="B456" s="460">
        <v>5</v>
      </c>
      <c r="C456" s="460">
        <v>9</v>
      </c>
      <c r="D456" s="460"/>
      <c r="E456" s="74" t="s">
        <v>11</v>
      </c>
      <c r="F456" s="837" t="s">
        <v>40</v>
      </c>
      <c r="G456" s="116" t="s">
        <v>38</v>
      </c>
      <c r="H456" s="31"/>
      <c r="L456" s="74" t="str">
        <f t="shared" si="72"/>
        <v>E</v>
      </c>
      <c r="M456" s="74"/>
      <c r="N456" s="74">
        <f t="shared" si="73"/>
        <v>509</v>
      </c>
    </row>
    <row r="457" spans="2:14" ht="14.25" customHeight="1">
      <c r="B457" s="1243">
        <v>1</v>
      </c>
      <c r="C457" s="1243">
        <v>10</v>
      </c>
      <c r="D457" s="1243">
        <v>12</v>
      </c>
      <c r="E457" s="1345" t="s">
        <v>638</v>
      </c>
      <c r="F457" s="837" t="s">
        <v>40</v>
      </c>
      <c r="G457" s="1731" t="s">
        <v>43</v>
      </c>
      <c r="H457" s="31">
        <v>32</v>
      </c>
      <c r="I457" s="31" t="s">
        <v>597</v>
      </c>
      <c r="J457" s="31" t="s">
        <v>14</v>
      </c>
      <c r="K457" s="31" t="s">
        <v>30</v>
      </c>
      <c r="L457" s="54" t="str">
        <f aca="true" t="shared" si="74" ref="L457:L465">E457&amp;I457&amp;J457</f>
        <v>Polimerizacijos reakcijų mechanizmai    [[prof. R. Makuška]]  PChA</v>
      </c>
      <c r="M457" s="54"/>
      <c r="N457" s="54">
        <f aca="true" t="shared" si="75" ref="N457:N469">B457*100+C457</f>
        <v>110</v>
      </c>
    </row>
    <row r="458" spans="2:14" ht="14.25" customHeight="1">
      <c r="B458" s="1243">
        <v>1</v>
      </c>
      <c r="C458" s="1243">
        <v>12</v>
      </c>
      <c r="D458" s="1243">
        <v>14</v>
      </c>
      <c r="E458" s="1345" t="s">
        <v>554</v>
      </c>
      <c r="G458" s="1731"/>
      <c r="H458" s="31">
        <v>32</v>
      </c>
      <c r="I458" s="31" t="s">
        <v>597</v>
      </c>
      <c r="J458" s="31" t="s">
        <v>14</v>
      </c>
      <c r="K458" s="31" t="s">
        <v>30</v>
      </c>
      <c r="L458" s="54" t="str">
        <f>E458&amp;I458&amp;J458</f>
        <v> Polimerizacijos reakcijų mechanizmai, seminaras[[prof. R. Makuška]]  PChA</v>
      </c>
      <c r="M458" s="54"/>
      <c r="N458" s="54">
        <f t="shared" si="75"/>
        <v>112</v>
      </c>
    </row>
    <row r="459" spans="2:15" ht="12.75" customHeight="1">
      <c r="B459" s="1243">
        <v>1</v>
      </c>
      <c r="C459" s="1243">
        <v>14</v>
      </c>
      <c r="D459" s="1243">
        <v>16</v>
      </c>
      <c r="E459" s="1345" t="s">
        <v>110</v>
      </c>
      <c r="F459" s="837" t="s">
        <v>40</v>
      </c>
      <c r="G459" s="1731" t="s">
        <v>43</v>
      </c>
      <c r="H459" s="31">
        <v>32</v>
      </c>
      <c r="I459" s="31" t="s">
        <v>109</v>
      </c>
      <c r="J459" s="31" t="s">
        <v>602</v>
      </c>
      <c r="K459" s="31" t="s">
        <v>254</v>
      </c>
      <c r="L459" s="54" t="str">
        <f t="shared" si="74"/>
        <v>Neorganinės chemijos rinktiniai skyriai       [[prof. A. Kareiva]]     TChA</v>
      </c>
      <c r="M459" s="54"/>
      <c r="N459" s="54">
        <f t="shared" si="75"/>
        <v>114</v>
      </c>
      <c r="O459" s="27"/>
    </row>
    <row r="460" spans="1:16" ht="12.75" customHeight="1">
      <c r="A460" s="1244" t="s">
        <v>609</v>
      </c>
      <c r="B460" s="1243">
        <v>1</v>
      </c>
      <c r="C460" s="1243">
        <v>16</v>
      </c>
      <c r="D460" s="1243">
        <v>19</v>
      </c>
      <c r="E460" s="1345" t="s">
        <v>291</v>
      </c>
      <c r="F460" s="837" t="s">
        <v>40</v>
      </c>
      <c r="G460" s="1731" t="s">
        <v>53</v>
      </c>
      <c r="H460" s="837" t="s">
        <v>122</v>
      </c>
      <c r="I460" s="837" t="s">
        <v>268</v>
      </c>
      <c r="J460" s="837" t="s">
        <v>51</v>
      </c>
      <c r="K460" s="837" t="s">
        <v>304</v>
      </c>
      <c r="L460" s="837" t="str">
        <f>E460&amp;I460&amp;J460</f>
        <v>Kultūros vertybių biodestrukcijos tyrimo ir apsaugos metodai (konsultacijos)    [[lekt.D.Jonynaitė]]   GRC</v>
      </c>
      <c r="M460" s="837"/>
      <c r="N460" s="837">
        <f t="shared" si="75"/>
        <v>116</v>
      </c>
      <c r="O460" s="1067" t="s">
        <v>292</v>
      </c>
      <c r="P460" s="1067"/>
    </row>
    <row r="461" spans="2:15" ht="12.75" customHeight="1">
      <c r="B461" s="1243">
        <v>1</v>
      </c>
      <c r="C461" s="1243">
        <v>19</v>
      </c>
      <c r="D461" s="1243"/>
      <c r="E461" s="1345" t="s">
        <v>11</v>
      </c>
      <c r="G461" s="1731"/>
      <c r="H461" s="31"/>
      <c r="L461" s="54" t="str">
        <f>E461&amp;I461&amp;J461</f>
        <v>E</v>
      </c>
      <c r="M461" s="54"/>
      <c r="N461" s="54">
        <f t="shared" si="75"/>
        <v>119</v>
      </c>
      <c r="O461" s="27"/>
    </row>
    <row r="462" spans="2:15" ht="19.5" customHeight="1">
      <c r="B462" s="1243">
        <v>2</v>
      </c>
      <c r="C462" s="1243">
        <v>8</v>
      </c>
      <c r="D462" s="1243">
        <v>10</v>
      </c>
      <c r="E462" s="1345" t="s">
        <v>401</v>
      </c>
      <c r="F462" s="837" t="s">
        <v>40</v>
      </c>
      <c r="G462" s="1731" t="s">
        <v>43</v>
      </c>
      <c r="H462" s="31">
        <v>32</v>
      </c>
      <c r="I462" s="31" t="s">
        <v>150</v>
      </c>
      <c r="J462" s="31" t="s">
        <v>18</v>
      </c>
      <c r="K462" s="31" t="s">
        <v>25</v>
      </c>
      <c r="L462" s="54" t="str">
        <f t="shared" si="74"/>
        <v>Cheminė kinetika     [[prof.A.Malinauskas]]     FChA</v>
      </c>
      <c r="M462" s="54"/>
      <c r="N462" s="54">
        <f t="shared" si="75"/>
        <v>208</v>
      </c>
      <c r="O462" s="51"/>
    </row>
    <row r="463" spans="2:14" ht="19.5" customHeight="1">
      <c r="B463" s="1243">
        <v>2</v>
      </c>
      <c r="C463" s="1243">
        <v>10</v>
      </c>
      <c r="D463" s="1243">
        <v>12</v>
      </c>
      <c r="E463" s="1345" t="s">
        <v>553</v>
      </c>
      <c r="F463" s="837" t="s">
        <v>40</v>
      </c>
      <c r="G463" s="1731" t="s">
        <v>43</v>
      </c>
      <c r="H463" s="31">
        <v>32</v>
      </c>
      <c r="I463" s="31" t="s">
        <v>150</v>
      </c>
      <c r="J463" s="31" t="s">
        <v>18</v>
      </c>
      <c r="K463" s="31" t="s">
        <v>25</v>
      </c>
      <c r="L463" s="54" t="str">
        <f t="shared" si="74"/>
        <v> Cheminė  kinetika, seminaras   [[prof.A.Malinauskas]]     FChA</v>
      </c>
      <c r="M463" s="54"/>
      <c r="N463" s="54">
        <f t="shared" si="75"/>
        <v>210</v>
      </c>
    </row>
    <row r="464" spans="2:14" ht="12.75" customHeight="1">
      <c r="B464" s="1243">
        <v>2</v>
      </c>
      <c r="C464" s="1243">
        <v>12</v>
      </c>
      <c r="D464" s="1243"/>
      <c r="E464" s="1345" t="s">
        <v>11</v>
      </c>
      <c r="F464" s="837" t="s">
        <v>40</v>
      </c>
      <c r="G464" s="1731" t="s">
        <v>43</v>
      </c>
      <c r="H464" s="31"/>
      <c r="L464" s="54" t="str">
        <f>E464&amp;I464&amp;J464</f>
        <v>E</v>
      </c>
      <c r="M464" s="54"/>
      <c r="N464" s="54">
        <f t="shared" si="75"/>
        <v>212</v>
      </c>
    </row>
    <row r="465" spans="2:14" ht="12.75" customHeight="1">
      <c r="B465" s="1243">
        <v>3</v>
      </c>
      <c r="C465" s="1243">
        <v>14</v>
      </c>
      <c r="D465" s="1243"/>
      <c r="E465" s="1345" t="s">
        <v>11</v>
      </c>
      <c r="F465" s="837" t="s">
        <v>40</v>
      </c>
      <c r="G465" s="1731" t="s">
        <v>43</v>
      </c>
      <c r="H465" s="31"/>
      <c r="L465" s="54" t="str">
        <f t="shared" si="74"/>
        <v>E</v>
      </c>
      <c r="M465" s="54"/>
      <c r="N465" s="54">
        <f t="shared" si="75"/>
        <v>314</v>
      </c>
    </row>
    <row r="466" spans="1:15" ht="12.75" customHeight="1">
      <c r="A466" s="28"/>
      <c r="B466" s="1243">
        <v>3</v>
      </c>
      <c r="C466" s="1243">
        <v>18</v>
      </c>
      <c r="D466" s="1243"/>
      <c r="E466" s="1345" t="s">
        <v>11</v>
      </c>
      <c r="G466" s="1731"/>
      <c r="H466" s="31"/>
      <c r="L466" s="54" t="str">
        <f aca="true" t="shared" si="76" ref="L466:L471">E466&amp;I466&amp;J466</f>
        <v>E</v>
      </c>
      <c r="M466" s="54"/>
      <c r="N466" s="54">
        <f t="shared" si="75"/>
        <v>318</v>
      </c>
      <c r="O466" s="51"/>
    </row>
    <row r="467" spans="1:15" ht="12.75" customHeight="1">
      <c r="A467" s="28"/>
      <c r="B467" s="1243">
        <v>4</v>
      </c>
      <c r="C467" s="1243">
        <v>8</v>
      </c>
      <c r="D467" s="1243"/>
      <c r="E467" s="1345"/>
      <c r="F467" s="837" t="s">
        <v>40</v>
      </c>
      <c r="G467" s="1731" t="s">
        <v>43</v>
      </c>
      <c r="H467" s="31"/>
      <c r="L467" s="54">
        <f t="shared" si="76"/>
      </c>
      <c r="M467" s="54"/>
      <c r="N467" s="54">
        <f t="shared" si="75"/>
        <v>408</v>
      </c>
      <c r="O467" s="51"/>
    </row>
    <row r="468" spans="1:15" ht="12.75" customHeight="1">
      <c r="A468" s="28"/>
      <c r="B468" s="1243">
        <v>5</v>
      </c>
      <c r="C468" s="1243">
        <v>9</v>
      </c>
      <c r="D468" s="1243">
        <v>11</v>
      </c>
      <c r="E468" s="1345" t="s">
        <v>445</v>
      </c>
      <c r="F468" s="837" t="s">
        <v>40</v>
      </c>
      <c r="G468" s="1731" t="s">
        <v>43</v>
      </c>
      <c r="H468" s="31">
        <v>32</v>
      </c>
      <c r="I468" s="31" t="s">
        <v>446</v>
      </c>
      <c r="J468" s="31" t="s">
        <v>890</v>
      </c>
      <c r="K468" s="31" t="s">
        <v>23</v>
      </c>
      <c r="L468" s="54" t="str">
        <f t="shared" si="76"/>
        <v>Organinių metalų junginiai       [[prof.S.Tumkevičius]]  FTMC, Saulėtekio al. 3 , E402</v>
      </c>
      <c r="M468" s="54"/>
      <c r="N468" s="54">
        <f t="shared" si="75"/>
        <v>509</v>
      </c>
      <c r="O468" s="51"/>
    </row>
    <row r="469" spans="1:15" ht="12.75" customHeight="1">
      <c r="A469" s="28"/>
      <c r="B469" s="1243">
        <v>5</v>
      </c>
      <c r="C469" s="1243">
        <v>11</v>
      </c>
      <c r="D469" s="1243"/>
      <c r="E469" s="1345" t="s">
        <v>11</v>
      </c>
      <c r="G469" s="1731"/>
      <c r="H469" s="31"/>
      <c r="L469" s="54" t="str">
        <f t="shared" si="76"/>
        <v>E</v>
      </c>
      <c r="M469" s="54"/>
      <c r="N469" s="54">
        <f t="shared" si="75"/>
        <v>511</v>
      </c>
      <c r="O469" s="51"/>
    </row>
    <row r="470" spans="1:15" ht="12.75" customHeight="1">
      <c r="A470" s="28"/>
      <c r="B470" s="1441">
        <v>2</v>
      </c>
      <c r="C470" s="1441">
        <v>9</v>
      </c>
      <c r="D470" s="1441">
        <v>11</v>
      </c>
      <c r="E470" s="1442" t="s">
        <v>723</v>
      </c>
      <c r="F470" s="837" t="s">
        <v>40</v>
      </c>
      <c r="G470" s="1443" t="s">
        <v>718</v>
      </c>
      <c r="H470" s="837">
        <v>34</v>
      </c>
      <c r="I470" s="837" t="s">
        <v>722</v>
      </c>
      <c r="J470" s="837" t="s">
        <v>602</v>
      </c>
      <c r="K470" s="837" t="s">
        <v>23</v>
      </c>
      <c r="L470" s="1442" t="str">
        <f t="shared" si="76"/>
        <v>Rinktiniai organinės ir bioorganinės chemijos skyriai, paskaita      [[prof. E. Orentas]]              TChA</v>
      </c>
      <c r="M470" s="1442"/>
      <c r="N470" s="1442">
        <f aca="true" t="shared" si="77" ref="N470:N484">B470*100+C470</f>
        <v>209</v>
      </c>
      <c r="O470" s="51"/>
    </row>
    <row r="471" spans="1:15" ht="12.75" customHeight="1">
      <c r="A471" s="28"/>
      <c r="B471" s="1441">
        <v>2</v>
      </c>
      <c r="C471" s="1441">
        <v>11</v>
      </c>
      <c r="D471" s="1441">
        <v>13</v>
      </c>
      <c r="E471" s="1442" t="s">
        <v>724</v>
      </c>
      <c r="F471" s="837" t="s">
        <v>40</v>
      </c>
      <c r="G471" s="1443" t="s">
        <v>718</v>
      </c>
      <c r="H471" s="837">
        <v>30</v>
      </c>
      <c r="I471" s="837" t="s">
        <v>829</v>
      </c>
      <c r="J471" s="837" t="s">
        <v>143</v>
      </c>
      <c r="K471" s="837" t="s">
        <v>23</v>
      </c>
      <c r="L471" s="1442" t="str">
        <f t="shared" si="76"/>
        <v>Rinktiniai organinės ir bioorganinės chemijos skyriai, seminaras        [[asist. I. Karpavičienė]]              TGA</v>
      </c>
      <c r="M471" s="1442"/>
      <c r="N471" s="1442">
        <f t="shared" si="77"/>
        <v>211</v>
      </c>
      <c r="O471" s="51"/>
    </row>
    <row r="472" spans="1:15" ht="12.75" customHeight="1">
      <c r="A472" s="28"/>
      <c r="B472" s="1441">
        <v>2</v>
      </c>
      <c r="C472" s="1441">
        <v>13</v>
      </c>
      <c r="D472" s="1441">
        <v>14</v>
      </c>
      <c r="E472" s="1442" t="s">
        <v>11</v>
      </c>
      <c r="G472" s="1442"/>
      <c r="L472" s="1442"/>
      <c r="M472" s="1442"/>
      <c r="N472" s="1442">
        <f t="shared" si="77"/>
        <v>213</v>
      </c>
      <c r="O472" s="51"/>
    </row>
    <row r="473" spans="1:15" ht="12.75" customHeight="1">
      <c r="A473" s="28"/>
      <c r="B473" s="1441">
        <v>2</v>
      </c>
      <c r="C473" s="1441">
        <v>14</v>
      </c>
      <c r="D473" s="1441">
        <v>17</v>
      </c>
      <c r="E473" s="1442" t="s">
        <v>766</v>
      </c>
      <c r="F473" s="837" t="s">
        <v>40</v>
      </c>
      <c r="G473" s="1443" t="s">
        <v>718</v>
      </c>
      <c r="H473" s="837" t="s">
        <v>122</v>
      </c>
      <c r="I473" s="837" t="s">
        <v>765</v>
      </c>
      <c r="J473" s="837" t="s">
        <v>20</v>
      </c>
      <c r="K473" s="837" t="s">
        <v>23</v>
      </c>
      <c r="L473" s="1442" t="str">
        <f>E473&amp;I473&amp;J473</f>
        <v>Sintetinių vaistų kūrimo principai, paskaita ir seminaras         [[doc. A. Brukštus]]     NChA</v>
      </c>
      <c r="M473" s="1442"/>
      <c r="N473" s="1442">
        <f>B473*100+C473</f>
        <v>214</v>
      </c>
      <c r="O473" s="51"/>
    </row>
    <row r="474" spans="1:15" ht="12.75" customHeight="1">
      <c r="A474" s="28"/>
      <c r="B474" s="1441">
        <v>2</v>
      </c>
      <c r="C474" s="1441">
        <v>17</v>
      </c>
      <c r="D474" s="1441"/>
      <c r="E474" s="1442" t="s">
        <v>11</v>
      </c>
      <c r="G474" s="1443"/>
      <c r="H474" s="837"/>
      <c r="I474" s="837"/>
      <c r="J474" s="837"/>
      <c r="K474" s="837"/>
      <c r="L474" s="1442"/>
      <c r="M474" s="1442"/>
      <c r="N474" s="1442">
        <f>B474*100+C474</f>
        <v>217</v>
      </c>
      <c r="O474" s="51"/>
    </row>
    <row r="475" spans="1:15" ht="12.75" customHeight="1">
      <c r="A475" s="28"/>
      <c r="B475" s="1441">
        <v>3</v>
      </c>
      <c r="C475" s="1441">
        <v>14</v>
      </c>
      <c r="D475" s="1441">
        <v>17</v>
      </c>
      <c r="E475" s="1442" t="s">
        <v>725</v>
      </c>
      <c r="F475" s="837" t="s">
        <v>40</v>
      </c>
      <c r="G475" s="1443" t="s">
        <v>718</v>
      </c>
      <c r="H475" s="837" t="s">
        <v>122</v>
      </c>
      <c r="I475" s="837" t="s">
        <v>726</v>
      </c>
      <c r="J475" s="837" t="s">
        <v>901</v>
      </c>
      <c r="K475" s="837" t="s">
        <v>23</v>
      </c>
      <c r="L475" s="1442" t="str">
        <f>E475&amp;I475&amp;J475</f>
        <v>Vadyba šiuolaikinėje farmacijos įmonėje               [[lekt. M. Kavaliauskė]]           GMC, Saulėtekio al. 7, R109</v>
      </c>
      <c r="M475" s="1442"/>
      <c r="N475" s="1442">
        <f>B475*100+C475</f>
        <v>314</v>
      </c>
      <c r="O475" s="51"/>
    </row>
    <row r="476" spans="1:15" ht="12.75" customHeight="1">
      <c r="A476" s="28"/>
      <c r="B476" s="1441">
        <v>3</v>
      </c>
      <c r="C476" s="1441">
        <v>16</v>
      </c>
      <c r="D476" s="1441">
        <v>20</v>
      </c>
      <c r="E476" s="1442" t="s">
        <v>764</v>
      </c>
      <c r="F476" s="837" t="s">
        <v>40</v>
      </c>
      <c r="G476" s="1443" t="s">
        <v>718</v>
      </c>
      <c r="H476" s="837">
        <v>32</v>
      </c>
      <c r="I476" s="837" t="s">
        <v>763</v>
      </c>
      <c r="J476" s="837" t="s">
        <v>17</v>
      </c>
      <c r="K476" s="837" t="s">
        <v>23</v>
      </c>
      <c r="L476" s="1442" t="str">
        <f>E476&amp;I476&amp;J476</f>
        <v>Augalinės kilmės vaistinės medžiagos ir jų gavybos technologijos, paskaita  ir seminaras   [[lekt. E. Pocevičius]]   OChA</v>
      </c>
      <c r="M476" s="1442"/>
      <c r="N476" s="1442">
        <f>B476*100+C476</f>
        <v>316</v>
      </c>
      <c r="O476" s="51"/>
    </row>
    <row r="477" spans="1:15" ht="12.75" customHeight="1">
      <c r="A477" s="28"/>
      <c r="B477" s="1441">
        <v>3</v>
      </c>
      <c r="C477" s="1441">
        <v>20</v>
      </c>
      <c r="D477" s="1441"/>
      <c r="E477" s="1442" t="s">
        <v>11</v>
      </c>
      <c r="G477" s="1443"/>
      <c r="H477" s="837"/>
      <c r="I477" s="837"/>
      <c r="J477" s="837"/>
      <c r="K477" s="837"/>
      <c r="L477" s="1442" t="str">
        <f aca="true" t="shared" si="78" ref="L477:L484">E477&amp;I477&amp;J477</f>
        <v>E</v>
      </c>
      <c r="M477" s="1442"/>
      <c r="N477" s="1442">
        <f t="shared" si="77"/>
        <v>320</v>
      </c>
      <c r="O477" s="51"/>
    </row>
    <row r="478" spans="1:15" ht="12.75" customHeight="1">
      <c r="A478" s="28"/>
      <c r="B478" s="1441">
        <v>4</v>
      </c>
      <c r="C478" s="1441">
        <v>14</v>
      </c>
      <c r="D478" s="1441">
        <v>17</v>
      </c>
      <c r="E478" s="1442" t="s">
        <v>727</v>
      </c>
      <c r="F478" s="837" t="s">
        <v>40</v>
      </c>
      <c r="G478" s="1443" t="s">
        <v>718</v>
      </c>
      <c r="H478" s="837" t="s">
        <v>720</v>
      </c>
      <c r="I478" s="837" t="s">
        <v>728</v>
      </c>
      <c r="J478" s="837" t="s">
        <v>721</v>
      </c>
      <c r="K478" s="837"/>
      <c r="L478" s="1442" t="str">
        <f t="shared" si="78"/>
        <v>Validavimo procesai ir jų taikymas gyvybės mokslų tyrimuose bei pramonėje [[lekt. G. Šinkūnaitė-Maršalkienė]]    Thermo Fisher Scientific Baltics, V. A. Graičiūno g. 8</v>
      </c>
      <c r="M478" s="1442"/>
      <c r="N478" s="1442">
        <f t="shared" si="77"/>
        <v>414</v>
      </c>
      <c r="O478" s="51"/>
    </row>
    <row r="479" spans="1:15" ht="12.75" customHeight="1">
      <c r="A479" s="28"/>
      <c r="B479" s="1441">
        <v>4</v>
      </c>
      <c r="C479" s="1441">
        <v>17</v>
      </c>
      <c r="D479" s="1441"/>
      <c r="E479" s="1442" t="s">
        <v>11</v>
      </c>
      <c r="G479" s="1443"/>
      <c r="H479" s="837"/>
      <c r="I479" s="837"/>
      <c r="J479" s="837"/>
      <c r="K479" s="837"/>
      <c r="L479" s="1442" t="str">
        <f t="shared" si="78"/>
        <v>E</v>
      </c>
      <c r="M479" s="1442"/>
      <c r="N479" s="1442">
        <f t="shared" si="77"/>
        <v>417</v>
      </c>
      <c r="O479" s="51"/>
    </row>
    <row r="480" spans="1:15" ht="12.75" customHeight="1">
      <c r="A480" s="28"/>
      <c r="B480" s="1441"/>
      <c r="C480" s="1441"/>
      <c r="D480" s="1441"/>
      <c r="E480" s="1442"/>
      <c r="G480" s="1443"/>
      <c r="H480" s="837"/>
      <c r="I480" s="837"/>
      <c r="J480" s="837"/>
      <c r="K480" s="837"/>
      <c r="L480" s="1442">
        <f t="shared" si="78"/>
      </c>
      <c r="M480" s="1442"/>
      <c r="N480" s="1442">
        <f t="shared" si="77"/>
        <v>0</v>
      </c>
      <c r="O480" s="51"/>
    </row>
    <row r="481" spans="1:15" ht="12.75" customHeight="1">
      <c r="A481" s="28"/>
      <c r="B481" s="1441"/>
      <c r="C481" s="1441"/>
      <c r="D481" s="1441"/>
      <c r="E481" s="1442"/>
      <c r="G481" s="1443"/>
      <c r="H481" s="837"/>
      <c r="I481" s="837"/>
      <c r="J481" s="837"/>
      <c r="K481" s="837"/>
      <c r="L481" s="1442">
        <f t="shared" si="78"/>
      </c>
      <c r="M481" s="1442"/>
      <c r="N481" s="1442">
        <f t="shared" si="77"/>
        <v>0</v>
      </c>
      <c r="O481" s="51"/>
    </row>
    <row r="482" spans="1:15" ht="12.75" customHeight="1">
      <c r="A482" s="28"/>
      <c r="B482" s="1441"/>
      <c r="C482" s="1441"/>
      <c r="D482" s="1441"/>
      <c r="E482" s="1442"/>
      <c r="G482" s="1443"/>
      <c r="H482" s="837"/>
      <c r="I482" s="837"/>
      <c r="J482" s="837"/>
      <c r="K482" s="837"/>
      <c r="L482" s="1442">
        <f t="shared" si="78"/>
      </c>
      <c r="M482" s="1442"/>
      <c r="N482" s="1442">
        <f t="shared" si="77"/>
        <v>0</v>
      </c>
      <c r="O482" s="51"/>
    </row>
    <row r="483" spans="1:15" ht="12.75" customHeight="1">
      <c r="A483" s="28"/>
      <c r="B483" s="1441"/>
      <c r="C483" s="1441"/>
      <c r="D483" s="1441"/>
      <c r="E483" s="1442"/>
      <c r="G483" s="1443"/>
      <c r="H483" s="837"/>
      <c r="I483" s="837"/>
      <c r="J483" s="837"/>
      <c r="K483" s="837"/>
      <c r="L483" s="1442">
        <f t="shared" si="78"/>
      </c>
      <c r="M483" s="1442"/>
      <c r="N483" s="1442">
        <f t="shared" si="77"/>
        <v>0</v>
      </c>
      <c r="O483" s="51"/>
    </row>
    <row r="484" spans="1:15" ht="12.75" customHeight="1">
      <c r="A484" s="28"/>
      <c r="B484" s="1441"/>
      <c r="C484" s="1441"/>
      <c r="D484" s="1441"/>
      <c r="E484" s="1442"/>
      <c r="G484" s="1443"/>
      <c r="H484" s="837"/>
      <c r="I484" s="837"/>
      <c r="J484" s="837"/>
      <c r="K484" s="837"/>
      <c r="L484" s="1442">
        <f t="shared" si="78"/>
      </c>
      <c r="M484" s="1442"/>
      <c r="N484" s="1442">
        <f t="shared" si="77"/>
        <v>0</v>
      </c>
      <c r="O484" s="51"/>
    </row>
    <row r="485" spans="2:14" ht="12.75" customHeight="1">
      <c r="B485" s="42">
        <v>1</v>
      </c>
      <c r="C485" s="42">
        <v>8</v>
      </c>
      <c r="D485" s="42">
        <v>11</v>
      </c>
      <c r="E485" s="457" t="s">
        <v>94</v>
      </c>
      <c r="F485" s="837" t="s">
        <v>45</v>
      </c>
      <c r="G485" s="118"/>
      <c r="H485" s="31"/>
      <c r="L485" s="457" t="str">
        <f aca="true" t="shared" si="79" ref="L485:L490">E485&amp;I485&amp;J485</f>
        <v>Mokslo tiriamasis darbas</v>
      </c>
      <c r="M485" s="457"/>
      <c r="N485" s="457">
        <f aca="true" t="shared" si="80" ref="N485:N500">B485*100+C485</f>
        <v>108</v>
      </c>
    </row>
    <row r="486" spans="1:14" ht="12.75" customHeight="1">
      <c r="A486" s="861" t="s">
        <v>461</v>
      </c>
      <c r="B486" s="42">
        <v>1</v>
      </c>
      <c r="C486" s="846">
        <v>11</v>
      </c>
      <c r="D486" s="846">
        <v>14</v>
      </c>
      <c r="E486" s="885" t="s">
        <v>555</v>
      </c>
      <c r="F486" s="959" t="s">
        <v>45</v>
      </c>
      <c r="G486" s="886" t="s">
        <v>41</v>
      </c>
      <c r="H486" s="845" t="s">
        <v>122</v>
      </c>
      <c r="I486" s="845" t="s">
        <v>328</v>
      </c>
      <c r="J486" s="31" t="s">
        <v>468</v>
      </c>
      <c r="K486" s="31" t="s">
        <v>444</v>
      </c>
      <c r="L486" s="457" t="str">
        <f t="shared" si="79"/>
        <v>Ekologinė biochemija, paskaita ir seminaras[[doc.A.Zimkus]]   JGMC, R301</v>
      </c>
      <c r="M486" s="457"/>
      <c r="N486" s="457">
        <f t="shared" si="80"/>
        <v>111</v>
      </c>
    </row>
    <row r="487" spans="1:14" ht="12.75" customHeight="1">
      <c r="A487" s="1" t="s">
        <v>462</v>
      </c>
      <c r="B487" s="42">
        <v>1</v>
      </c>
      <c r="C487" s="42">
        <v>15</v>
      </c>
      <c r="D487" s="42">
        <v>18</v>
      </c>
      <c r="E487" s="457" t="s">
        <v>556</v>
      </c>
      <c r="F487" s="837" t="s">
        <v>45</v>
      </c>
      <c r="G487" s="118" t="s">
        <v>41</v>
      </c>
      <c r="H487" s="31" t="s">
        <v>122</v>
      </c>
      <c r="I487" s="31" t="s">
        <v>284</v>
      </c>
      <c r="J487" s="31" t="s">
        <v>469</v>
      </c>
      <c r="K487" s="31" t="s">
        <v>444</v>
      </c>
      <c r="L487" s="457" t="str">
        <f t="shared" si="79"/>
        <v> Baltymų fizikinė chemija, paskaita ir seminaras[[dr.D.Matulis]]    JGMC, R102</v>
      </c>
      <c r="M487" s="457"/>
      <c r="N487" s="457">
        <f t="shared" si="80"/>
        <v>115</v>
      </c>
    </row>
    <row r="488" spans="2:14" ht="12.75" customHeight="1">
      <c r="B488" s="42">
        <v>1</v>
      </c>
      <c r="C488" s="42">
        <v>18</v>
      </c>
      <c r="E488" s="457" t="s">
        <v>11</v>
      </c>
      <c r="G488" s="118"/>
      <c r="H488" s="31"/>
      <c r="L488" s="457" t="str">
        <f t="shared" si="79"/>
        <v>E</v>
      </c>
      <c r="M488" s="457"/>
      <c r="N488" s="457">
        <f t="shared" si="80"/>
        <v>118</v>
      </c>
    </row>
    <row r="489" spans="2:14" ht="12.75" customHeight="1">
      <c r="B489" s="42">
        <v>2</v>
      </c>
      <c r="C489" s="42">
        <v>8</v>
      </c>
      <c r="D489" s="59"/>
      <c r="E489" s="847" t="s">
        <v>94</v>
      </c>
      <c r="G489" s="118"/>
      <c r="H489" s="31"/>
      <c r="L489" s="457" t="str">
        <f t="shared" si="79"/>
        <v>Mokslo tiriamasis darbas</v>
      </c>
      <c r="M489" s="457"/>
      <c r="N489" s="457">
        <f t="shared" si="80"/>
        <v>208</v>
      </c>
    </row>
    <row r="490" spans="1:14" ht="12.75" customHeight="1">
      <c r="A490" s="27"/>
      <c r="B490" s="42">
        <v>3</v>
      </c>
      <c r="C490" s="42">
        <v>8</v>
      </c>
      <c r="D490" s="42">
        <v>16</v>
      </c>
      <c r="E490" s="457" t="s">
        <v>94</v>
      </c>
      <c r="G490" s="118"/>
      <c r="H490" s="31"/>
      <c r="L490" s="457" t="str">
        <f t="shared" si="79"/>
        <v>Mokslo tiriamasis darbas</v>
      </c>
      <c r="M490" s="457"/>
      <c r="N490" s="457">
        <f t="shared" si="80"/>
        <v>308</v>
      </c>
    </row>
    <row r="491" spans="1:14" ht="12.75" customHeight="1">
      <c r="A491" s="102"/>
      <c r="B491" s="42">
        <v>3</v>
      </c>
      <c r="C491" s="42">
        <v>16</v>
      </c>
      <c r="E491" s="457" t="s">
        <v>11</v>
      </c>
      <c r="F491" s="837" t="s">
        <v>45</v>
      </c>
      <c r="G491" s="118" t="s">
        <v>41</v>
      </c>
      <c r="H491" s="31"/>
      <c r="I491" s="75"/>
      <c r="J491" s="845"/>
      <c r="K491" s="31" t="s">
        <v>444</v>
      </c>
      <c r="L491" s="457" t="str">
        <f aca="true" t="shared" si="81" ref="L491:L499">E491&amp;I491&amp;J491</f>
        <v>E</v>
      </c>
      <c r="M491" s="457"/>
      <c r="N491" s="457">
        <f t="shared" si="80"/>
        <v>316</v>
      </c>
    </row>
    <row r="492" spans="1:14" ht="12.75" customHeight="1">
      <c r="A492" s="27"/>
      <c r="B492" s="42">
        <v>4</v>
      </c>
      <c r="C492" s="42">
        <v>9</v>
      </c>
      <c r="D492" s="42">
        <v>12</v>
      </c>
      <c r="E492" s="457" t="s">
        <v>557</v>
      </c>
      <c r="F492" s="837" t="s">
        <v>45</v>
      </c>
      <c r="G492" s="118" t="s">
        <v>41</v>
      </c>
      <c r="H492" s="31">
        <v>32</v>
      </c>
      <c r="I492" s="31" t="s">
        <v>247</v>
      </c>
      <c r="J492" s="31" t="s">
        <v>459</v>
      </c>
      <c r="K492" s="31" t="s">
        <v>444</v>
      </c>
      <c r="L492" s="457" t="str">
        <f t="shared" si="81"/>
        <v>Mikroorganizmų genetika   paskaita ir seminaras[[dr.R.Šapranauskas ]]   JGMC, R203</v>
      </c>
      <c r="M492" s="457"/>
      <c r="N492" s="457">
        <f t="shared" si="80"/>
        <v>409</v>
      </c>
    </row>
    <row r="493" spans="1:14" ht="12.75" customHeight="1">
      <c r="A493" s="1" t="s">
        <v>470</v>
      </c>
      <c r="B493" s="42">
        <v>4</v>
      </c>
      <c r="C493" s="42">
        <v>12</v>
      </c>
      <c r="D493" s="42">
        <v>15</v>
      </c>
      <c r="E493" s="457" t="s">
        <v>558</v>
      </c>
      <c r="F493" s="837" t="s">
        <v>45</v>
      </c>
      <c r="G493" s="118" t="s">
        <v>41</v>
      </c>
      <c r="H493" s="31" t="s">
        <v>327</v>
      </c>
      <c r="I493" s="31" t="s">
        <v>283</v>
      </c>
      <c r="J493" s="31" t="s">
        <v>459</v>
      </c>
      <c r="K493" s="31" t="s">
        <v>444</v>
      </c>
      <c r="L493" s="457" t="str">
        <f>E493&amp;I493&amp;J493</f>
        <v>Sintetinė biologija, paskaita ir seminaras[[dr.L.Mažutis]]  JGMC, R203</v>
      </c>
      <c r="M493" s="457"/>
      <c r="N493" s="457">
        <f t="shared" si="80"/>
        <v>412</v>
      </c>
    </row>
    <row r="494" spans="1:14" ht="12.75" customHeight="1">
      <c r="A494" s="27"/>
      <c r="B494" s="42">
        <v>4</v>
      </c>
      <c r="C494" s="42">
        <v>15</v>
      </c>
      <c r="E494" s="457" t="s">
        <v>11</v>
      </c>
      <c r="G494" s="118"/>
      <c r="H494" s="31"/>
      <c r="J494" s="75"/>
      <c r="L494" s="457" t="str">
        <f t="shared" si="81"/>
        <v>E</v>
      </c>
      <c r="M494" s="457"/>
      <c r="N494" s="457">
        <f t="shared" si="80"/>
        <v>415</v>
      </c>
    </row>
    <row r="495" spans="1:14" ht="12.75" customHeight="1">
      <c r="A495" s="861"/>
      <c r="B495" s="42">
        <v>5</v>
      </c>
      <c r="C495" s="42">
        <v>9</v>
      </c>
      <c r="D495" s="42">
        <v>11</v>
      </c>
      <c r="E495" s="457" t="s">
        <v>172</v>
      </c>
      <c r="F495" s="837" t="s">
        <v>45</v>
      </c>
      <c r="G495" s="118" t="s">
        <v>41</v>
      </c>
      <c r="H495" s="31">
        <v>32</v>
      </c>
      <c r="I495" s="31" t="s">
        <v>171</v>
      </c>
      <c r="J495" s="31" t="s">
        <v>458</v>
      </c>
      <c r="K495" s="31" t="s">
        <v>444</v>
      </c>
      <c r="L495" s="457" t="str">
        <f>E495&amp;I495&amp;J495</f>
        <v>Molekulinė vėžio biologija ir imunologija   [[dr.K.Sužiedėlis]]   JGMC,  R406</v>
      </c>
      <c r="M495" s="457"/>
      <c r="N495" s="457">
        <f t="shared" si="80"/>
        <v>509</v>
      </c>
    </row>
    <row r="496" spans="2:14" ht="12.75" customHeight="1">
      <c r="B496" s="42">
        <v>5</v>
      </c>
      <c r="C496" s="42">
        <v>11</v>
      </c>
      <c r="D496" s="42">
        <v>12</v>
      </c>
      <c r="E496" s="457" t="s">
        <v>182</v>
      </c>
      <c r="F496" s="837" t="s">
        <v>45</v>
      </c>
      <c r="G496" s="118" t="s">
        <v>41</v>
      </c>
      <c r="H496" s="31">
        <v>32</v>
      </c>
      <c r="I496" s="31" t="s">
        <v>171</v>
      </c>
      <c r="J496" s="31" t="s">
        <v>460</v>
      </c>
      <c r="K496" s="31" t="s">
        <v>444</v>
      </c>
      <c r="L496" s="457" t="str">
        <f>E496&amp;I496&amp;J496</f>
        <v>Molekulinė vėžio biologija ir imunologija, lab.d.  [[dr.K.Sužiedėlis]]   Nacional.vėžio inst., gruodžio mėn.</v>
      </c>
      <c r="M496" s="457"/>
      <c r="N496" s="457">
        <f t="shared" si="80"/>
        <v>511</v>
      </c>
    </row>
    <row r="497" spans="2:14" ht="12.75" customHeight="1">
      <c r="B497" s="42">
        <v>5</v>
      </c>
      <c r="C497" s="42">
        <v>12</v>
      </c>
      <c r="D497" s="42">
        <v>15</v>
      </c>
      <c r="E497" s="457" t="s">
        <v>559</v>
      </c>
      <c r="F497" s="837" t="s">
        <v>45</v>
      </c>
      <c r="G497" s="118" t="s">
        <v>41</v>
      </c>
      <c r="H497" s="31" t="s">
        <v>122</v>
      </c>
      <c r="I497" s="31" t="s">
        <v>651</v>
      </c>
      <c r="J497" s="31" t="s">
        <v>458</v>
      </c>
      <c r="K497" s="31" t="s">
        <v>444</v>
      </c>
      <c r="L497" s="457" t="str">
        <f>E497&amp;I497&amp;J497</f>
        <v>Sistemų biologija, paskaita ir seminaras[[prof. S.Serva ]]     JGMC,  R406</v>
      </c>
      <c r="M497" s="457"/>
      <c r="N497" s="457">
        <f t="shared" si="80"/>
        <v>512</v>
      </c>
    </row>
    <row r="498" spans="2:14" ht="12.75" customHeight="1">
      <c r="B498" s="42">
        <v>5</v>
      </c>
      <c r="C498" s="42">
        <v>15</v>
      </c>
      <c r="D498" s="42">
        <v>18</v>
      </c>
      <c r="E498" s="457" t="s">
        <v>42</v>
      </c>
      <c r="F498" s="837" t="s">
        <v>45</v>
      </c>
      <c r="G498" s="118" t="s">
        <v>41</v>
      </c>
      <c r="H498" s="31">
        <v>40</v>
      </c>
      <c r="J498" s="845"/>
      <c r="K498" s="31" t="s">
        <v>444</v>
      </c>
      <c r="L498" s="457" t="str">
        <f t="shared" si="81"/>
        <v>Mokslo tiriamasis darbas  </v>
      </c>
      <c r="M498" s="457"/>
      <c r="N498" s="457">
        <f t="shared" si="80"/>
        <v>515</v>
      </c>
    </row>
    <row r="499" spans="2:14" ht="12.75" customHeight="1">
      <c r="B499" s="42">
        <v>5</v>
      </c>
      <c r="C499" s="42">
        <v>18</v>
      </c>
      <c r="E499" s="457" t="s">
        <v>11</v>
      </c>
      <c r="F499" s="837" t="s">
        <v>45</v>
      </c>
      <c r="G499" s="118" t="s">
        <v>41</v>
      </c>
      <c r="H499" s="31"/>
      <c r="L499" s="457" t="str">
        <f t="shared" si="81"/>
        <v>E</v>
      </c>
      <c r="M499" s="457"/>
      <c r="N499" s="457">
        <f t="shared" si="80"/>
        <v>518</v>
      </c>
    </row>
    <row r="500" spans="1:14" ht="19.5" customHeight="1">
      <c r="A500" s="1" t="s">
        <v>370</v>
      </c>
      <c r="B500" s="918">
        <v>1</v>
      </c>
      <c r="C500" s="918">
        <v>8</v>
      </c>
      <c r="D500" s="918">
        <v>12</v>
      </c>
      <c r="E500" s="73" t="s">
        <v>248</v>
      </c>
      <c r="F500" s="837" t="s">
        <v>45</v>
      </c>
      <c r="G500" s="73" t="s">
        <v>188</v>
      </c>
      <c r="H500" s="31">
        <v>64</v>
      </c>
      <c r="I500" s="73" t="s">
        <v>218</v>
      </c>
      <c r="J500" s="73" t="s">
        <v>216</v>
      </c>
      <c r="K500" s="73" t="s">
        <v>25</v>
      </c>
      <c r="L500" s="73" t="str">
        <f>E500&amp;I500&amp;J500</f>
        <v>Kinetiniai ir elektrocheminiai analizės metoda, tiriamasis darbas  1/2 gr.   [[prof.A.Ramanavičius]]     lab.</v>
      </c>
      <c r="M500" s="73"/>
      <c r="N500" s="73">
        <f t="shared" si="80"/>
        <v>108</v>
      </c>
    </row>
    <row r="501" spans="2:14" ht="19.5" customHeight="1">
      <c r="B501" s="918">
        <v>1</v>
      </c>
      <c r="C501" s="918">
        <v>12</v>
      </c>
      <c r="D501" s="918">
        <v>14</v>
      </c>
      <c r="E501" s="73" t="s">
        <v>217</v>
      </c>
      <c r="F501" s="837" t="s">
        <v>45</v>
      </c>
      <c r="G501" s="73" t="s">
        <v>188</v>
      </c>
      <c r="H501" s="31">
        <v>32</v>
      </c>
      <c r="I501" s="73" t="s">
        <v>218</v>
      </c>
      <c r="J501" s="73" t="s">
        <v>493</v>
      </c>
      <c r="K501" s="73" t="s">
        <v>25</v>
      </c>
      <c r="L501" s="73" t="str">
        <f aca="true" t="shared" si="82" ref="L501:L517">E501&amp;I501&amp;J501</f>
        <v>Kinetiniai ir elektrocheminiai analizės metodai   [[prof.A.Ramanavičius]]     FChA iki 10 26</v>
      </c>
      <c r="M501" s="73"/>
      <c r="N501" s="73">
        <f aca="true" t="shared" si="83" ref="N501:N517">B501*100+C501</f>
        <v>112</v>
      </c>
    </row>
    <row r="502" spans="1:14" ht="15" customHeight="1">
      <c r="A502" s="27"/>
      <c r="B502" s="918">
        <v>1</v>
      </c>
      <c r="C502" s="918">
        <v>14</v>
      </c>
      <c r="D502" s="918">
        <v>16</v>
      </c>
      <c r="E502" s="73" t="s">
        <v>217</v>
      </c>
      <c r="F502" s="837" t="s">
        <v>45</v>
      </c>
      <c r="G502" s="73" t="s">
        <v>188</v>
      </c>
      <c r="H502" s="31">
        <v>32</v>
      </c>
      <c r="I502" s="73" t="s">
        <v>167</v>
      </c>
      <c r="J502" s="73" t="s">
        <v>493</v>
      </c>
      <c r="K502" s="73" t="s">
        <v>25</v>
      </c>
      <c r="L502" s="73" t="str">
        <f>E502&amp;I502&amp;J502</f>
        <v>Kinetiniai ir elektrocheminiai analizės metodai   [[prof.A.Ramanavičius]]   FChA iki 10 26</v>
      </c>
      <c r="M502" s="73"/>
      <c r="N502" s="73">
        <f>B502*100+C502</f>
        <v>114</v>
      </c>
    </row>
    <row r="503" spans="1:14" ht="12.75" customHeight="1">
      <c r="A503" s="861" t="s">
        <v>408</v>
      </c>
      <c r="B503" s="864">
        <v>1</v>
      </c>
      <c r="C503" s="864">
        <v>14</v>
      </c>
      <c r="D503" s="864">
        <v>17</v>
      </c>
      <c r="E503" s="865" t="s">
        <v>560</v>
      </c>
      <c r="F503" s="959" t="s">
        <v>45</v>
      </c>
      <c r="G503" s="865" t="s">
        <v>188</v>
      </c>
      <c r="H503" s="845" t="s">
        <v>122</v>
      </c>
      <c r="I503" s="865" t="s">
        <v>224</v>
      </c>
      <c r="J503" s="865"/>
      <c r="K503" s="865" t="s">
        <v>23</v>
      </c>
      <c r="L503" s="73" t="str">
        <f t="shared" si="82"/>
        <v> Organinės funkcinės medžiagos , paskaita ir seminaras     [[prof.S.Tumkevičius]]   </v>
      </c>
      <c r="M503" s="73"/>
      <c r="N503" s="73">
        <f t="shared" si="83"/>
        <v>114</v>
      </c>
    </row>
    <row r="504" spans="1:14" ht="12.75" customHeight="1">
      <c r="A504" s="27"/>
      <c r="B504" s="424">
        <v>1</v>
      </c>
      <c r="C504" s="707">
        <v>17</v>
      </c>
      <c r="D504" s="707"/>
      <c r="E504" s="546" t="s">
        <v>11</v>
      </c>
      <c r="F504" s="844"/>
      <c r="G504" s="546"/>
      <c r="H504" s="75"/>
      <c r="I504" s="546"/>
      <c r="J504" s="546"/>
      <c r="K504" s="546"/>
      <c r="L504" s="73" t="str">
        <f t="shared" si="82"/>
        <v>E</v>
      </c>
      <c r="M504" s="73"/>
      <c r="N504" s="73">
        <f t="shared" si="83"/>
        <v>117</v>
      </c>
    </row>
    <row r="505" spans="2:14" ht="12.75" customHeight="1">
      <c r="B505" s="1606">
        <v>2</v>
      </c>
      <c r="C505" s="1606">
        <v>8</v>
      </c>
      <c r="D505" s="1606">
        <v>12</v>
      </c>
      <c r="E505" s="73" t="s">
        <v>248</v>
      </c>
      <c r="F505" s="837" t="s">
        <v>45</v>
      </c>
      <c r="G505" s="73" t="s">
        <v>188</v>
      </c>
      <c r="H505" s="31"/>
      <c r="I505" s="73" t="s">
        <v>218</v>
      </c>
      <c r="J505" s="73" t="s">
        <v>216</v>
      </c>
      <c r="K505" s="73" t="s">
        <v>25</v>
      </c>
      <c r="L505" s="73" t="str">
        <f t="shared" si="82"/>
        <v>Kinetiniai ir elektrocheminiai analizės metoda, tiriamasis darbas  1/2 gr.   [[prof.A.Ramanavičius]]     lab.</v>
      </c>
      <c r="M505" s="73"/>
      <c r="N505" s="73">
        <f t="shared" si="83"/>
        <v>208</v>
      </c>
    </row>
    <row r="506" spans="2:14" ht="12.75" customHeight="1">
      <c r="B506" s="424">
        <v>2</v>
      </c>
      <c r="C506" s="424">
        <v>12</v>
      </c>
      <c r="D506" s="424">
        <v>15</v>
      </c>
      <c r="E506" s="73" t="s">
        <v>11</v>
      </c>
      <c r="G506" s="73"/>
      <c r="H506" s="31"/>
      <c r="I506" s="73"/>
      <c r="J506" s="73"/>
      <c r="K506" s="73"/>
      <c r="L506" s="73" t="str">
        <f t="shared" si="82"/>
        <v>E</v>
      </c>
      <c r="M506" s="73"/>
      <c r="N506" s="73">
        <f t="shared" si="83"/>
        <v>212</v>
      </c>
    </row>
    <row r="507" spans="1:14" s="861" customFormat="1" ht="12.75" customHeight="1">
      <c r="A507" s="861" t="s">
        <v>408</v>
      </c>
      <c r="B507" s="864">
        <v>2</v>
      </c>
      <c r="C507" s="864">
        <v>15</v>
      </c>
      <c r="D507" s="864">
        <v>17</v>
      </c>
      <c r="E507" s="865" t="s">
        <v>561</v>
      </c>
      <c r="F507" s="959" t="s">
        <v>45</v>
      </c>
      <c r="G507" s="865" t="s">
        <v>188</v>
      </c>
      <c r="H507" s="845" t="s">
        <v>122</v>
      </c>
      <c r="I507" s="865" t="s">
        <v>215</v>
      </c>
      <c r="J507" s="865"/>
      <c r="K507" s="865" t="s">
        <v>304</v>
      </c>
      <c r="L507" s="865" t="str">
        <f t="shared" si="82"/>
        <v>15,30 val. Neorganinių medžiagų elektroninė sandara, paskaita ir seminaras[[prof.V.Daujotis]]    </v>
      </c>
      <c r="M507" s="865"/>
      <c r="N507" s="865">
        <f t="shared" si="83"/>
        <v>215</v>
      </c>
    </row>
    <row r="508" spans="2:14" ht="12.75" customHeight="1">
      <c r="B508" s="424">
        <v>2</v>
      </c>
      <c r="C508" s="424">
        <v>17</v>
      </c>
      <c r="D508" s="424"/>
      <c r="E508" s="73" t="s">
        <v>11</v>
      </c>
      <c r="F508" s="837" t="s">
        <v>45</v>
      </c>
      <c r="G508" s="73" t="s">
        <v>188</v>
      </c>
      <c r="H508" s="31"/>
      <c r="I508" s="73"/>
      <c r="J508" s="73"/>
      <c r="K508" s="73"/>
      <c r="L508" s="73" t="str">
        <f>E508&amp;I508&amp;J508</f>
        <v>E</v>
      </c>
      <c r="M508" s="73"/>
      <c r="N508" s="73">
        <f>B508*100+C508</f>
        <v>217</v>
      </c>
    </row>
    <row r="509" spans="2:14" ht="12.75" customHeight="1">
      <c r="B509" s="424">
        <v>3</v>
      </c>
      <c r="C509" s="424">
        <v>8</v>
      </c>
      <c r="D509" s="424">
        <v>10</v>
      </c>
      <c r="E509" s="73" t="s">
        <v>820</v>
      </c>
      <c r="F509" s="837" t="s">
        <v>45</v>
      </c>
      <c r="G509" s="73" t="s">
        <v>188</v>
      </c>
      <c r="H509" s="31" t="s">
        <v>122</v>
      </c>
      <c r="I509" s="73" t="s">
        <v>821</v>
      </c>
      <c r="J509" s="73" t="s">
        <v>879</v>
      </c>
      <c r="K509" s="73" t="s">
        <v>30</v>
      </c>
      <c r="L509" s="73" t="str">
        <f t="shared" si="82"/>
        <v>Paviršių modifikavimas polimerinėmis nanostruktūromis       [[asist. V. Klimkevičius]]   155 k.</v>
      </c>
      <c r="M509" s="73"/>
      <c r="N509" s="73">
        <f t="shared" si="83"/>
        <v>308</v>
      </c>
    </row>
    <row r="510" spans="2:14" ht="12.75" customHeight="1">
      <c r="B510" s="424">
        <v>3</v>
      </c>
      <c r="C510" s="424">
        <v>10</v>
      </c>
      <c r="D510" s="424"/>
      <c r="E510" s="73" t="s">
        <v>11</v>
      </c>
      <c r="G510" s="73"/>
      <c r="H510" s="31"/>
      <c r="I510" s="73"/>
      <c r="J510" s="73"/>
      <c r="K510" s="73"/>
      <c r="L510" s="73" t="str">
        <f aca="true" t="shared" si="84" ref="L510:L515">E510&amp;I510&amp;J510</f>
        <v>E</v>
      </c>
      <c r="M510" s="73"/>
      <c r="N510" s="73">
        <f aca="true" t="shared" si="85" ref="N510:N515">B510*100+C510</f>
        <v>310</v>
      </c>
    </row>
    <row r="511" spans="1:14" ht="19.5" customHeight="1">
      <c r="A511" s="1605"/>
      <c r="B511" s="424">
        <v>3</v>
      </c>
      <c r="C511" s="424">
        <v>17</v>
      </c>
      <c r="D511" s="424">
        <v>20</v>
      </c>
      <c r="E511" s="73" t="s">
        <v>305</v>
      </c>
      <c r="G511" s="1020"/>
      <c r="H511" s="31" t="s">
        <v>122</v>
      </c>
      <c r="I511" s="73" t="s">
        <v>306</v>
      </c>
      <c r="J511" s="73" t="s">
        <v>455</v>
      </c>
      <c r="K511" s="692" t="s">
        <v>304</v>
      </c>
      <c r="L511" s="73" t="str">
        <f t="shared" si="84"/>
        <v>Molekulinių vyksmų fizika[[A.Gulbinas]]FF, 401 a.</v>
      </c>
      <c r="M511" s="73"/>
      <c r="N511" s="73">
        <f t="shared" si="85"/>
        <v>317</v>
      </c>
    </row>
    <row r="512" spans="2:14" ht="12.75" customHeight="1">
      <c r="B512" s="424">
        <v>3</v>
      </c>
      <c r="C512" s="424">
        <v>20</v>
      </c>
      <c r="D512" s="424"/>
      <c r="E512" s="73" t="s">
        <v>11</v>
      </c>
      <c r="G512" s="73"/>
      <c r="H512" s="31"/>
      <c r="I512" s="73"/>
      <c r="J512" s="73"/>
      <c r="K512" s="73"/>
      <c r="L512" s="73" t="str">
        <f t="shared" si="84"/>
        <v>E</v>
      </c>
      <c r="M512" s="73"/>
      <c r="N512" s="73">
        <f t="shared" si="85"/>
        <v>320</v>
      </c>
    </row>
    <row r="513" spans="2:14" ht="12.75" customHeight="1">
      <c r="B513" s="424">
        <v>4</v>
      </c>
      <c r="C513" s="424">
        <v>8</v>
      </c>
      <c r="D513" s="424">
        <v>12</v>
      </c>
      <c r="E513" s="73" t="s">
        <v>562</v>
      </c>
      <c r="F513" s="837" t="s">
        <v>45</v>
      </c>
      <c r="G513" s="73" t="s">
        <v>188</v>
      </c>
      <c r="H513" s="31" t="s">
        <v>362</v>
      </c>
      <c r="I513" s="73" t="s">
        <v>373</v>
      </c>
      <c r="J513" s="73" t="s">
        <v>144</v>
      </c>
      <c r="K513" s="73" t="s">
        <v>254</v>
      </c>
      <c r="L513" s="73" t="str">
        <f t="shared" si="84"/>
        <v>Kietafazės reakcijos, paskaita ir seminaras[[prof. A.Kareiva]]    ASA</v>
      </c>
      <c r="M513" s="73"/>
      <c r="N513" s="73">
        <f t="shared" si="85"/>
        <v>408</v>
      </c>
    </row>
    <row r="514" spans="1:14" ht="12.75" customHeight="1">
      <c r="A514" s="861"/>
      <c r="B514" s="424">
        <v>4</v>
      </c>
      <c r="C514" s="424">
        <v>12</v>
      </c>
      <c r="D514" s="424">
        <v>15</v>
      </c>
      <c r="E514" s="73" t="s">
        <v>451</v>
      </c>
      <c r="F514" s="837" t="s">
        <v>45</v>
      </c>
      <c r="G514" s="73" t="s">
        <v>188</v>
      </c>
      <c r="H514" s="31" t="s">
        <v>122</v>
      </c>
      <c r="I514" s="73" t="s">
        <v>343</v>
      </c>
      <c r="J514" s="73" t="s">
        <v>143</v>
      </c>
      <c r="K514" s="73" t="s">
        <v>21</v>
      </c>
      <c r="L514" s="73" t="str">
        <f t="shared" si="84"/>
        <v>  f-Elementų chemija ir fizika, paskaita ir tiriamasis darbas   [[doc. A.Katelnikovas]]   TGA</v>
      </c>
      <c r="M514" s="73"/>
      <c r="N514" s="73">
        <f t="shared" si="85"/>
        <v>412</v>
      </c>
    </row>
    <row r="515" spans="2:14" ht="12.75" customHeight="1">
      <c r="B515" s="424">
        <v>4</v>
      </c>
      <c r="C515" s="424">
        <v>15</v>
      </c>
      <c r="D515" s="424">
        <v>16</v>
      </c>
      <c r="E515" s="73" t="s">
        <v>11</v>
      </c>
      <c r="F515" s="837" t="s">
        <v>45</v>
      </c>
      <c r="G515" s="73" t="s">
        <v>188</v>
      </c>
      <c r="H515" s="31">
        <v>64</v>
      </c>
      <c r="I515" s="73"/>
      <c r="J515" s="73"/>
      <c r="K515" s="73"/>
      <c r="L515" s="73" t="str">
        <f t="shared" si="84"/>
        <v>E</v>
      </c>
      <c r="M515" s="73"/>
      <c r="N515" s="73">
        <f t="shared" si="85"/>
        <v>415</v>
      </c>
    </row>
    <row r="516" spans="2:14" ht="12.75" customHeight="1">
      <c r="B516" s="424">
        <v>4</v>
      </c>
      <c r="C516" s="424">
        <v>19</v>
      </c>
      <c r="D516" s="424"/>
      <c r="E516" s="73" t="s">
        <v>11</v>
      </c>
      <c r="G516" s="73"/>
      <c r="H516" s="31"/>
      <c r="I516" s="73"/>
      <c r="J516" s="73"/>
      <c r="K516" s="73"/>
      <c r="L516" s="73" t="str">
        <f t="shared" si="82"/>
        <v>E</v>
      </c>
      <c r="M516" s="73"/>
      <c r="N516" s="73">
        <f t="shared" si="83"/>
        <v>419</v>
      </c>
    </row>
    <row r="517" spans="2:14" ht="12.75" customHeight="1">
      <c r="B517" s="424">
        <v>5</v>
      </c>
      <c r="C517" s="424">
        <v>10</v>
      </c>
      <c r="D517" s="424">
        <v>16</v>
      </c>
      <c r="E517" s="73" t="s">
        <v>94</v>
      </c>
      <c r="F517" s="837" t="s">
        <v>45</v>
      </c>
      <c r="G517" s="73" t="s">
        <v>188</v>
      </c>
      <c r="H517" s="31"/>
      <c r="I517" s="73"/>
      <c r="J517" s="73"/>
      <c r="K517" s="73"/>
      <c r="L517" s="73" t="str">
        <f t="shared" si="82"/>
        <v>Mokslo tiriamasis darbas</v>
      </c>
      <c r="M517" s="73"/>
      <c r="N517" s="73">
        <f t="shared" si="83"/>
        <v>510</v>
      </c>
    </row>
    <row r="518" spans="2:14" ht="12.75" customHeight="1">
      <c r="B518" s="42">
        <v>1</v>
      </c>
      <c r="C518" s="42">
        <v>10</v>
      </c>
      <c r="D518" s="42">
        <v>16</v>
      </c>
      <c r="E518" s="455" t="s">
        <v>42</v>
      </c>
      <c r="F518" s="837" t="s">
        <v>45</v>
      </c>
      <c r="G518" s="119" t="s">
        <v>34</v>
      </c>
      <c r="H518" s="31">
        <v>80</v>
      </c>
      <c r="K518" s="31" t="s">
        <v>21</v>
      </c>
      <c r="L518" s="455" t="str">
        <f>E518&amp;I518&amp;J518</f>
        <v>Mokslo tiriamasis darbas  </v>
      </c>
      <c r="M518" s="455"/>
      <c r="N518" s="455">
        <f>B518*100+C518</f>
        <v>110</v>
      </c>
    </row>
    <row r="519" spans="1:14" ht="12.75" customHeight="1">
      <c r="A519" s="56"/>
      <c r="B519" s="42">
        <v>1</v>
      </c>
      <c r="C519" s="42">
        <v>11</v>
      </c>
      <c r="D519" s="42">
        <v>13</v>
      </c>
      <c r="E519" s="455" t="s">
        <v>163</v>
      </c>
      <c r="F519" s="837" t="s">
        <v>45</v>
      </c>
      <c r="G519" s="119" t="s">
        <v>34</v>
      </c>
      <c r="H519" s="31">
        <v>32</v>
      </c>
      <c r="I519" s="31" t="s">
        <v>112</v>
      </c>
      <c r="J519" s="31" t="s">
        <v>35</v>
      </c>
      <c r="K519" s="31" t="s">
        <v>21</v>
      </c>
      <c r="L519" s="455" t="str">
        <f aca="true" t="shared" si="86" ref="L519:L533">E519&amp;I519&amp;J519</f>
        <v>Spektroskopiniai analizės metodai, lab. darbai  1/2 gr.[[prof.S.Tautkus]]  AChSL</v>
      </c>
      <c r="M519" s="455"/>
      <c r="N519" s="455">
        <f aca="true" t="shared" si="87" ref="N519:N533">B519*100+C519</f>
        <v>111</v>
      </c>
    </row>
    <row r="520" spans="1:14" ht="12.75" customHeight="1">
      <c r="A520" s="56"/>
      <c r="B520" s="42">
        <v>1</v>
      </c>
      <c r="C520" s="42">
        <v>13</v>
      </c>
      <c r="D520" s="42">
        <v>15</v>
      </c>
      <c r="E520" s="455" t="s">
        <v>163</v>
      </c>
      <c r="F520" s="837" t="s">
        <v>45</v>
      </c>
      <c r="G520" s="119" t="s">
        <v>34</v>
      </c>
      <c r="H520" s="31">
        <v>32</v>
      </c>
      <c r="I520" s="31" t="s">
        <v>112</v>
      </c>
      <c r="J520" s="31" t="s">
        <v>35</v>
      </c>
      <c r="K520" s="31" t="s">
        <v>21</v>
      </c>
      <c r="L520" s="455" t="str">
        <f t="shared" si="86"/>
        <v>Spektroskopiniai analizės metodai, lab. darbai  1/2 gr.[[prof.S.Tautkus]]  AChSL</v>
      </c>
      <c r="M520" s="455"/>
      <c r="N520" s="455">
        <f t="shared" si="87"/>
        <v>113</v>
      </c>
    </row>
    <row r="521" spans="2:14" ht="12.75" customHeight="1">
      <c r="B521" s="42">
        <v>1</v>
      </c>
      <c r="C521" s="42">
        <v>15</v>
      </c>
      <c r="E521" s="455" t="s">
        <v>11</v>
      </c>
      <c r="F521" s="837" t="s">
        <v>45</v>
      </c>
      <c r="G521" s="119" t="s">
        <v>34</v>
      </c>
      <c r="H521" s="31"/>
      <c r="L521" s="455" t="str">
        <f t="shared" si="86"/>
        <v>E</v>
      </c>
      <c r="M521" s="455"/>
      <c r="N521" s="455">
        <f t="shared" si="87"/>
        <v>115</v>
      </c>
    </row>
    <row r="522" spans="2:14" ht="12.75" customHeight="1">
      <c r="B522" s="42">
        <v>3</v>
      </c>
      <c r="C522" s="42">
        <v>8</v>
      </c>
      <c r="D522" s="42">
        <v>12</v>
      </c>
      <c r="E522" s="455" t="s">
        <v>42</v>
      </c>
      <c r="F522" s="837" t="s">
        <v>45</v>
      </c>
      <c r="G522" s="119" t="s">
        <v>34</v>
      </c>
      <c r="H522" s="31">
        <v>96</v>
      </c>
      <c r="K522" s="31" t="s">
        <v>21</v>
      </c>
      <c r="L522" s="455" t="str">
        <f t="shared" si="86"/>
        <v>Mokslo tiriamasis darbas  </v>
      </c>
      <c r="M522" s="455"/>
      <c r="N522" s="455">
        <f t="shared" si="87"/>
        <v>308</v>
      </c>
    </row>
    <row r="523" spans="1:14" ht="12.75" customHeight="1">
      <c r="A523" s="861"/>
      <c r="B523" s="42">
        <v>3</v>
      </c>
      <c r="C523" s="42">
        <v>15</v>
      </c>
      <c r="D523" s="42">
        <v>16</v>
      </c>
      <c r="E523" s="455" t="s">
        <v>11</v>
      </c>
      <c r="G523" s="1014"/>
      <c r="H523" s="31"/>
      <c r="I523" s="455"/>
      <c r="J523" s="455"/>
      <c r="K523" s="455"/>
      <c r="L523" s="455" t="str">
        <f>E523&amp;I523&amp;J523</f>
        <v>E</v>
      </c>
      <c r="M523" s="455"/>
      <c r="N523" s="455">
        <f>B523*100+C523</f>
        <v>315</v>
      </c>
    </row>
    <row r="524" spans="2:14" ht="12.75" customHeight="1">
      <c r="B524" s="42">
        <v>3</v>
      </c>
      <c r="C524" s="42">
        <v>16</v>
      </c>
      <c r="D524" s="42">
        <v>18</v>
      </c>
      <c r="E524" s="455" t="s">
        <v>164</v>
      </c>
      <c r="F524" s="837" t="s">
        <v>45</v>
      </c>
      <c r="G524" s="119" t="s">
        <v>34</v>
      </c>
      <c r="H524" s="31">
        <v>32</v>
      </c>
      <c r="I524" s="31" t="s">
        <v>75</v>
      </c>
      <c r="L524" s="455" t="str">
        <f t="shared" si="86"/>
        <v>Dujų chromatografija, lab. darbai  1/2 gr.[[doc.V.Vičkačkaitė]]  </v>
      </c>
      <c r="M524" s="455"/>
      <c r="N524" s="455">
        <f t="shared" si="87"/>
        <v>316</v>
      </c>
    </row>
    <row r="525" spans="2:15" ht="12.75" customHeight="1">
      <c r="B525" s="42">
        <v>3</v>
      </c>
      <c r="C525" s="42">
        <v>18</v>
      </c>
      <c r="D525" s="42">
        <v>20</v>
      </c>
      <c r="E525" s="455" t="s">
        <v>164</v>
      </c>
      <c r="F525" s="837" t="s">
        <v>45</v>
      </c>
      <c r="G525" s="119" t="s">
        <v>34</v>
      </c>
      <c r="H525" s="31">
        <v>32</v>
      </c>
      <c r="I525" s="31" t="s">
        <v>210</v>
      </c>
      <c r="J525" s="31" t="s">
        <v>35</v>
      </c>
      <c r="K525" s="31" t="s">
        <v>21</v>
      </c>
      <c r="L525" s="455" t="str">
        <f t="shared" si="86"/>
        <v>Dujų chromatografija, lab. darbai  1/2 gr.[[prof.V.Vičkačkaitė]]  AChSL</v>
      </c>
      <c r="M525" s="455"/>
      <c r="N525" s="455">
        <f t="shared" si="87"/>
        <v>318</v>
      </c>
      <c r="O525" s="1" t="s">
        <v>106</v>
      </c>
    </row>
    <row r="526" spans="2:14" ht="12.75" customHeight="1">
      <c r="B526" s="42">
        <v>3</v>
      </c>
      <c r="C526" s="42">
        <v>20</v>
      </c>
      <c r="E526" s="455"/>
      <c r="G526" s="119"/>
      <c r="H526" s="31"/>
      <c r="L526" s="455">
        <f t="shared" si="86"/>
      </c>
      <c r="M526" s="455"/>
      <c r="N526" s="455">
        <f t="shared" si="87"/>
        <v>320</v>
      </c>
    </row>
    <row r="527" spans="2:14" ht="12.75" customHeight="1">
      <c r="B527" s="42">
        <v>4</v>
      </c>
      <c r="C527" s="42">
        <v>8</v>
      </c>
      <c r="D527" s="42">
        <v>10</v>
      </c>
      <c r="E527" s="455" t="s">
        <v>46</v>
      </c>
      <c r="F527" s="837" t="s">
        <v>45</v>
      </c>
      <c r="G527" s="119" t="s">
        <v>34</v>
      </c>
      <c r="H527" s="31">
        <v>32</v>
      </c>
      <c r="I527" s="31" t="s">
        <v>210</v>
      </c>
      <c r="J527" s="31" t="s">
        <v>12</v>
      </c>
      <c r="K527" s="31" t="s">
        <v>21</v>
      </c>
      <c r="L527" s="455" t="str">
        <f t="shared" si="86"/>
        <v>Dujų chromatografija  [[prof.V.Vičkačkaitė]]  AChA</v>
      </c>
      <c r="M527" s="455"/>
      <c r="N527" s="455">
        <f t="shared" si="87"/>
        <v>408</v>
      </c>
    </row>
    <row r="528" spans="1:15" ht="12.75" customHeight="1">
      <c r="A528" s="5" t="s">
        <v>324</v>
      </c>
      <c r="B528" s="42">
        <v>4</v>
      </c>
      <c r="C528" s="42">
        <v>10</v>
      </c>
      <c r="D528" s="42">
        <v>12</v>
      </c>
      <c r="E528" s="455" t="s">
        <v>180</v>
      </c>
      <c r="F528" s="837" t="s">
        <v>45</v>
      </c>
      <c r="G528" s="119" t="s">
        <v>34</v>
      </c>
      <c r="H528" s="31">
        <v>32</v>
      </c>
      <c r="I528" s="31" t="s">
        <v>156</v>
      </c>
      <c r="J528" s="815" t="s">
        <v>12</v>
      </c>
      <c r="K528" s="31" t="s">
        <v>21</v>
      </c>
      <c r="L528" s="455" t="str">
        <f>E528&amp;I528&amp;J528</f>
        <v> Spektroskopiniai analizės metodai  [[prof.S.Tautkus ]  AChA</v>
      </c>
      <c r="M528" s="455"/>
      <c r="N528" s="455">
        <f>B528*100+C528</f>
        <v>410</v>
      </c>
      <c r="O528" s="27"/>
    </row>
    <row r="529" spans="1:14" ht="12.75" customHeight="1">
      <c r="A529" s="861"/>
      <c r="B529" s="42">
        <v>4</v>
      </c>
      <c r="C529" s="42">
        <v>12</v>
      </c>
      <c r="D529" s="42">
        <v>15</v>
      </c>
      <c r="E529" s="455" t="s">
        <v>451</v>
      </c>
      <c r="F529" s="837" t="s">
        <v>45</v>
      </c>
      <c r="G529" s="1014" t="s">
        <v>34</v>
      </c>
      <c r="H529" s="31" t="s">
        <v>122</v>
      </c>
      <c r="I529" s="455" t="s">
        <v>343</v>
      </c>
      <c r="J529" s="455" t="s">
        <v>143</v>
      </c>
      <c r="K529" s="455" t="s">
        <v>21</v>
      </c>
      <c r="L529" s="455" t="str">
        <f>E529&amp;I529&amp;J529</f>
        <v>  f-Elementų chemija ir fizika, paskaita ir tiriamasis darbas   [[doc. A.Katelnikovas]]   TGA</v>
      </c>
      <c r="M529" s="455"/>
      <c r="N529" s="455">
        <f>B529*100+C529</f>
        <v>412</v>
      </c>
    </row>
    <row r="530" spans="2:15" ht="12.75" customHeight="1">
      <c r="B530" s="42">
        <v>4</v>
      </c>
      <c r="C530" s="42">
        <v>14</v>
      </c>
      <c r="D530" s="42">
        <v>16</v>
      </c>
      <c r="E530" s="455" t="s">
        <v>199</v>
      </c>
      <c r="F530" s="837" t="s">
        <v>45</v>
      </c>
      <c r="G530" s="119" t="s">
        <v>34</v>
      </c>
      <c r="H530" s="31">
        <v>32</v>
      </c>
      <c r="I530" s="31" t="s">
        <v>342</v>
      </c>
      <c r="J530" s="31" t="s">
        <v>12</v>
      </c>
      <c r="K530" s="31" t="s">
        <v>21</v>
      </c>
      <c r="L530" s="455" t="str">
        <f t="shared" si="86"/>
        <v>Imunoanalizė   [[prof. A.Ramanavičienė]]   AChA</v>
      </c>
      <c r="M530" s="455"/>
      <c r="N530" s="455">
        <f t="shared" si="87"/>
        <v>414</v>
      </c>
      <c r="O530" s="27"/>
    </row>
    <row r="531" spans="2:15" ht="12.75" customHeight="1">
      <c r="B531" s="42">
        <v>4</v>
      </c>
      <c r="C531" s="42">
        <v>16</v>
      </c>
      <c r="D531" s="42">
        <v>17</v>
      </c>
      <c r="E531" s="455" t="s">
        <v>400</v>
      </c>
      <c r="F531" s="837" t="s">
        <v>45</v>
      </c>
      <c r="G531" s="119" t="s">
        <v>34</v>
      </c>
      <c r="H531" s="31">
        <v>16</v>
      </c>
      <c r="I531" s="31" t="s">
        <v>342</v>
      </c>
      <c r="J531" s="31" t="s">
        <v>27</v>
      </c>
      <c r="K531" s="31" t="s">
        <v>21</v>
      </c>
      <c r="L531" s="455" t="str">
        <f t="shared" si="86"/>
        <v>Imunoanalizė, tiriamasis darbas   (1/2 gr.  1/2 sav.)    [[prof. A.Ramanavičienė]]   AChL</v>
      </c>
      <c r="M531" s="455"/>
      <c r="N531" s="455">
        <f t="shared" si="87"/>
        <v>416</v>
      </c>
      <c r="O531" s="27"/>
    </row>
    <row r="532" spans="2:15" ht="12.75" customHeight="1">
      <c r="B532" s="42">
        <v>4</v>
      </c>
      <c r="C532" s="42">
        <v>17</v>
      </c>
      <c r="E532" s="455" t="s">
        <v>11</v>
      </c>
      <c r="G532" s="119"/>
      <c r="H532" s="31"/>
      <c r="L532" s="455" t="str">
        <f t="shared" si="86"/>
        <v>E</v>
      </c>
      <c r="M532" s="455"/>
      <c r="N532" s="455">
        <f t="shared" si="87"/>
        <v>417</v>
      </c>
      <c r="O532" s="27"/>
    </row>
    <row r="533" spans="2:15" ht="12.75" customHeight="1">
      <c r="B533" s="42">
        <v>5</v>
      </c>
      <c r="C533" s="42">
        <v>8</v>
      </c>
      <c r="E533" s="455" t="s">
        <v>11</v>
      </c>
      <c r="G533" s="119"/>
      <c r="H533" s="31"/>
      <c r="L533" s="455" t="str">
        <f t="shared" si="86"/>
        <v>E</v>
      </c>
      <c r="M533" s="455"/>
      <c r="N533" s="455">
        <f t="shared" si="87"/>
        <v>508</v>
      </c>
      <c r="O533" s="27"/>
    </row>
    <row r="534" spans="1:14" ht="12.75" customHeight="1">
      <c r="A534" s="861" t="s">
        <v>774</v>
      </c>
      <c r="B534" s="42">
        <v>1</v>
      </c>
      <c r="C534" s="42">
        <v>16</v>
      </c>
      <c r="D534" s="42">
        <v>19</v>
      </c>
      <c r="E534" s="459" t="s">
        <v>563</v>
      </c>
      <c r="F534" s="837" t="s">
        <v>45</v>
      </c>
      <c r="G534" s="119" t="s">
        <v>38</v>
      </c>
      <c r="H534" s="31" t="s">
        <v>122</v>
      </c>
      <c r="I534" s="31" t="s">
        <v>273</v>
      </c>
      <c r="J534" s="31" t="s">
        <v>14</v>
      </c>
      <c r="K534" s="31" t="s">
        <v>30</v>
      </c>
      <c r="L534" s="459" t="str">
        <f>E534&amp;I534&amp;J534</f>
        <v>15,45 Polimerinės dangos paskaita ir seminaras/lab.d.   [doc.A.Vareikis   ]]   PChA</v>
      </c>
      <c r="M534" s="459"/>
      <c r="N534" s="459">
        <f>B534*100+C534</f>
        <v>116</v>
      </c>
    </row>
    <row r="535" spans="2:14" ht="12.75" customHeight="1">
      <c r="B535" s="42">
        <v>1</v>
      </c>
      <c r="C535" s="42">
        <v>19</v>
      </c>
      <c r="E535" s="459" t="s">
        <v>11</v>
      </c>
      <c r="F535" s="837" t="s">
        <v>45</v>
      </c>
      <c r="G535" s="119" t="s">
        <v>38</v>
      </c>
      <c r="H535" s="75"/>
      <c r="K535" s="31" t="s">
        <v>30</v>
      </c>
      <c r="L535" s="459" t="str">
        <f aca="true" t="shared" si="88" ref="L535:L543">E535&amp;I535&amp;J535</f>
        <v>E</v>
      </c>
      <c r="M535" s="459"/>
      <c r="N535" s="459">
        <f aca="true" t="shared" si="89" ref="N535:N543">B535*100+C535</f>
        <v>119</v>
      </c>
    </row>
    <row r="536" spans="2:14" ht="12.75" customHeight="1">
      <c r="B536" s="42">
        <v>2</v>
      </c>
      <c r="C536" s="42">
        <v>8</v>
      </c>
      <c r="E536" s="459" t="s">
        <v>11</v>
      </c>
      <c r="F536" s="837" t="s">
        <v>45</v>
      </c>
      <c r="G536" s="119"/>
      <c r="H536" s="75"/>
      <c r="L536" s="459" t="str">
        <f t="shared" si="88"/>
        <v>E</v>
      </c>
      <c r="M536" s="459"/>
      <c r="N536" s="459">
        <f t="shared" si="89"/>
        <v>208</v>
      </c>
    </row>
    <row r="537" spans="1:15" ht="12.75" customHeight="1">
      <c r="A537" s="15" t="s">
        <v>361</v>
      </c>
      <c r="B537" s="42">
        <v>3</v>
      </c>
      <c r="C537" s="42">
        <v>10</v>
      </c>
      <c r="D537" s="42">
        <v>12</v>
      </c>
      <c r="E537" s="583" t="s">
        <v>569</v>
      </c>
      <c r="F537" s="837" t="s">
        <v>45</v>
      </c>
      <c r="G537" s="119" t="s">
        <v>38</v>
      </c>
      <c r="H537" s="31">
        <v>32</v>
      </c>
      <c r="I537" s="31" t="s">
        <v>634</v>
      </c>
      <c r="J537" s="31" t="s">
        <v>14</v>
      </c>
      <c r="K537" s="31" t="s">
        <v>30</v>
      </c>
      <c r="L537" s="459" t="str">
        <f>E537&amp;I537&amp;J537</f>
        <v>Polimerų tirpalai     [[asist.A.Bočkuvienė]]     PChA</v>
      </c>
      <c r="M537" s="459"/>
      <c r="N537" s="459">
        <f>B537*100+C537</f>
        <v>310</v>
      </c>
      <c r="O537" s="1" t="s">
        <v>177</v>
      </c>
    </row>
    <row r="538" spans="1:14" ht="12.75" customHeight="1">
      <c r="A538" s="15"/>
      <c r="B538" s="42">
        <v>3</v>
      </c>
      <c r="C538" s="42">
        <v>12</v>
      </c>
      <c r="D538" s="42">
        <v>14</v>
      </c>
      <c r="E538" s="583" t="s">
        <v>11</v>
      </c>
      <c r="G538" s="119"/>
      <c r="H538" s="31"/>
      <c r="L538" s="459" t="str">
        <f>E538&amp;I538&amp;J538</f>
        <v>E</v>
      </c>
      <c r="M538" s="459"/>
      <c r="N538" s="459">
        <f>B538*100+C538</f>
        <v>312</v>
      </c>
    </row>
    <row r="539" spans="1:14" ht="12.75" customHeight="1">
      <c r="A539" s="15" t="s">
        <v>361</v>
      </c>
      <c r="B539" s="42">
        <v>3</v>
      </c>
      <c r="C539" s="42">
        <v>10</v>
      </c>
      <c r="D539" s="42">
        <v>12</v>
      </c>
      <c r="E539" s="583" t="s">
        <v>849</v>
      </c>
      <c r="F539" s="837" t="s">
        <v>45</v>
      </c>
      <c r="G539" s="119" t="s">
        <v>38</v>
      </c>
      <c r="H539" s="31">
        <v>32</v>
      </c>
      <c r="I539" s="31" t="s">
        <v>697</v>
      </c>
      <c r="J539" s="31" t="s">
        <v>14</v>
      </c>
      <c r="K539" s="31" t="s">
        <v>30</v>
      </c>
      <c r="L539" s="459" t="str">
        <f>E539&amp;I539&amp;J539</f>
        <v>Sorbentų chemija paskaita   [[doc. T. Kochanė]]     PChA</v>
      </c>
      <c r="M539" s="459"/>
      <c r="N539" s="459">
        <f>B539*100+C539</f>
        <v>310</v>
      </c>
    </row>
    <row r="540" spans="1:14" ht="12.75" customHeight="1">
      <c r="A540" s="15"/>
      <c r="B540" s="42">
        <v>3</v>
      </c>
      <c r="C540" s="42">
        <v>12</v>
      </c>
      <c r="D540" s="42">
        <v>14</v>
      </c>
      <c r="E540" s="767" t="s">
        <v>869</v>
      </c>
      <c r="F540" s="837" t="s">
        <v>868</v>
      </c>
      <c r="G540" s="116" t="s">
        <v>38</v>
      </c>
      <c r="H540" s="31">
        <v>32</v>
      </c>
      <c r="I540" s="31" t="s">
        <v>697</v>
      </c>
      <c r="J540" s="31" t="s">
        <v>32</v>
      </c>
      <c r="K540" s="31" t="s">
        <v>30</v>
      </c>
      <c r="L540" s="459" t="str">
        <f>E540&amp;I540&amp;J540</f>
        <v>Sorbentų chemija, laboratoriniai   darbai[[doc. T. Kochanė]]     PChL</v>
      </c>
      <c r="M540" s="459"/>
      <c r="N540" s="459">
        <f>B540*100+C540</f>
        <v>312</v>
      </c>
    </row>
    <row r="541" spans="1:14" ht="12.75" customHeight="1">
      <c r="A541" s="27"/>
      <c r="B541" s="42">
        <v>3</v>
      </c>
      <c r="C541" s="42">
        <v>14</v>
      </c>
      <c r="E541" s="459" t="s">
        <v>11</v>
      </c>
      <c r="F541" s="837" t="s">
        <v>45</v>
      </c>
      <c r="G541" s="119" t="s">
        <v>38</v>
      </c>
      <c r="H541" s="31">
        <v>96</v>
      </c>
      <c r="K541" s="31" t="s">
        <v>30</v>
      </c>
      <c r="L541" s="459" t="str">
        <f>E541&amp;I541&amp;J541</f>
        <v>E</v>
      </c>
      <c r="M541" s="459"/>
      <c r="N541" s="459">
        <f>B541*100+C541</f>
        <v>314</v>
      </c>
    </row>
    <row r="542" spans="2:14" ht="12.75" customHeight="1">
      <c r="B542" s="42">
        <v>4</v>
      </c>
      <c r="C542" s="42">
        <v>8</v>
      </c>
      <c r="E542" s="459" t="s">
        <v>11</v>
      </c>
      <c r="F542" s="837" t="s">
        <v>45</v>
      </c>
      <c r="G542" s="119" t="s">
        <v>38</v>
      </c>
      <c r="H542" s="31"/>
      <c r="K542" s="31" t="s">
        <v>30</v>
      </c>
      <c r="L542" s="459" t="str">
        <f t="shared" si="88"/>
        <v>E</v>
      </c>
      <c r="M542" s="459"/>
      <c r="N542" s="459">
        <f t="shared" si="89"/>
        <v>408</v>
      </c>
    </row>
    <row r="543" spans="2:14" ht="12.75" customHeight="1">
      <c r="B543" s="42">
        <v>5</v>
      </c>
      <c r="C543" s="42">
        <v>8</v>
      </c>
      <c r="E543" s="459" t="s">
        <v>11</v>
      </c>
      <c r="G543" s="119"/>
      <c r="H543" s="31"/>
      <c r="L543" s="459" t="str">
        <f t="shared" si="88"/>
        <v>E</v>
      </c>
      <c r="M543" s="459"/>
      <c r="N543" s="459">
        <f t="shared" si="89"/>
        <v>508</v>
      </c>
    </row>
    <row r="544" spans="2:14" ht="12.75" customHeight="1">
      <c r="B544" s="42">
        <v>1</v>
      </c>
      <c r="C544" s="42">
        <v>8</v>
      </c>
      <c r="D544" s="42">
        <v>16</v>
      </c>
      <c r="E544" s="458" t="s">
        <v>94</v>
      </c>
      <c r="F544" s="837" t="s">
        <v>45</v>
      </c>
      <c r="G544" s="119" t="s">
        <v>36</v>
      </c>
      <c r="H544" s="31"/>
      <c r="L544" s="458" t="str">
        <f>E544&amp;I544&amp;J544</f>
        <v>Mokslo tiriamasis darbas</v>
      </c>
      <c r="M544" s="458"/>
      <c r="N544" s="458">
        <f>B544*100+C544</f>
        <v>108</v>
      </c>
    </row>
    <row r="545" spans="2:14" s="861" customFormat="1" ht="19.5" customHeight="1">
      <c r="B545" s="918">
        <v>3</v>
      </c>
      <c r="C545" s="918">
        <v>17</v>
      </c>
      <c r="D545" s="918">
        <v>20</v>
      </c>
      <c r="E545" s="458" t="s">
        <v>772</v>
      </c>
      <c r="F545" s="837" t="s">
        <v>45</v>
      </c>
      <c r="G545" s="119" t="s">
        <v>36</v>
      </c>
      <c r="H545" s="31" t="s">
        <v>122</v>
      </c>
      <c r="I545" s="31" t="s">
        <v>768</v>
      </c>
      <c r="J545" s="31" t="s">
        <v>18</v>
      </c>
      <c r="K545" s="31" t="s">
        <v>25</v>
      </c>
      <c r="L545" s="458" t="str">
        <f aca="true" t="shared" si="90" ref="L545:L550">E545&amp;I545&amp;J545</f>
        <v> Elektrocheminė kinetika, paskaita ir seminaras       [[prof. A. Ramanavičius]]  FChA</v>
      </c>
      <c r="M545" s="458"/>
      <c r="N545" s="458">
        <f aca="true" t="shared" si="91" ref="N545:N550">B545*100+C545</f>
        <v>317</v>
      </c>
    </row>
    <row r="546" spans="2:14" ht="12.75" customHeight="1">
      <c r="B546" s="42">
        <v>3</v>
      </c>
      <c r="C546" s="42">
        <v>20</v>
      </c>
      <c r="E546" s="458" t="s">
        <v>11</v>
      </c>
      <c r="F546" s="837" t="s">
        <v>45</v>
      </c>
      <c r="G546" s="119" t="s">
        <v>36</v>
      </c>
      <c r="H546" s="31"/>
      <c r="L546" s="458" t="str">
        <f t="shared" si="90"/>
        <v>E</v>
      </c>
      <c r="M546" s="458"/>
      <c r="N546" s="458">
        <f t="shared" si="91"/>
        <v>320</v>
      </c>
    </row>
    <row r="547" spans="1:15" ht="12.75" customHeight="1">
      <c r="A547" s="1067"/>
      <c r="B547" s="42">
        <v>2</v>
      </c>
      <c r="C547" s="42">
        <v>8</v>
      </c>
      <c r="E547" s="458" t="s">
        <v>11</v>
      </c>
      <c r="G547" s="119"/>
      <c r="H547" s="31"/>
      <c r="L547" s="458" t="str">
        <f t="shared" si="90"/>
        <v>E</v>
      </c>
      <c r="M547" s="458"/>
      <c r="N547" s="458">
        <f t="shared" si="91"/>
        <v>208</v>
      </c>
      <c r="O547" s="27"/>
    </row>
    <row r="548" spans="2:14" ht="12.75" customHeight="1">
      <c r="B548" s="42">
        <v>3</v>
      </c>
      <c r="C548" s="42">
        <v>8</v>
      </c>
      <c r="E548" s="458" t="s">
        <v>11</v>
      </c>
      <c r="F548" s="837" t="s">
        <v>45</v>
      </c>
      <c r="G548" s="119" t="s">
        <v>36</v>
      </c>
      <c r="H548" s="31"/>
      <c r="L548" s="458" t="str">
        <f t="shared" si="90"/>
        <v>E</v>
      </c>
      <c r="M548" s="458"/>
      <c r="N548" s="458">
        <f t="shared" si="91"/>
        <v>308</v>
      </c>
    </row>
    <row r="549" spans="1:15" ht="12.75" customHeight="1">
      <c r="A549" s="1067"/>
      <c r="B549" s="918">
        <v>4</v>
      </c>
      <c r="C549" s="918">
        <v>16</v>
      </c>
      <c r="D549" s="918">
        <v>19</v>
      </c>
      <c r="E549" s="458" t="s">
        <v>770</v>
      </c>
      <c r="F549" s="837" t="s">
        <v>45</v>
      </c>
      <c r="G549" s="1527" t="s">
        <v>36</v>
      </c>
      <c r="H549" s="31" t="s">
        <v>122</v>
      </c>
      <c r="I549" s="837" t="s">
        <v>769</v>
      </c>
      <c r="J549" s="837" t="s">
        <v>771</v>
      </c>
      <c r="K549" s="837" t="s">
        <v>25</v>
      </c>
      <c r="L549" s="458" t="str">
        <f t="shared" si="90"/>
        <v>Spektrinės elipsometrijos sustiprintos paviršiaus plazmonų rezonansų taikymas[[asist. I. Plikusienė]]   FTMC, Saulėtekio al. 7</v>
      </c>
      <c r="M549" s="458"/>
      <c r="N549" s="458">
        <f t="shared" si="91"/>
        <v>416</v>
      </c>
      <c r="O549" s="1" t="s">
        <v>18</v>
      </c>
    </row>
    <row r="550" spans="2:14" ht="12.75" customHeight="1">
      <c r="B550" s="42">
        <v>4</v>
      </c>
      <c r="C550" s="42">
        <v>19</v>
      </c>
      <c r="E550" s="458" t="s">
        <v>11</v>
      </c>
      <c r="F550" s="837" t="s">
        <v>45</v>
      </c>
      <c r="G550" s="119" t="s">
        <v>36</v>
      </c>
      <c r="H550" s="31"/>
      <c r="L550" s="458" t="str">
        <f t="shared" si="90"/>
        <v>E</v>
      </c>
      <c r="M550" s="458"/>
      <c r="N550" s="458">
        <f t="shared" si="91"/>
        <v>419</v>
      </c>
    </row>
    <row r="551" spans="2:14" ht="12.75" customHeight="1">
      <c r="B551" s="42">
        <v>1</v>
      </c>
      <c r="C551" s="42">
        <v>12</v>
      </c>
      <c r="D551" s="42">
        <v>14</v>
      </c>
      <c r="E551" s="73" t="s">
        <v>11</v>
      </c>
      <c r="G551" s="119"/>
      <c r="H551" s="31"/>
      <c r="L551" s="73" t="str">
        <f>E551&amp;I551&amp;J551</f>
        <v>E</v>
      </c>
      <c r="M551" s="73"/>
      <c r="N551" s="73">
        <f>B551*100+C551</f>
        <v>112</v>
      </c>
    </row>
    <row r="552" spans="1:14" ht="12.75" customHeight="1">
      <c r="A552" s="861" t="s">
        <v>774</v>
      </c>
      <c r="B552" s="42">
        <v>1</v>
      </c>
      <c r="C552" s="42">
        <v>14</v>
      </c>
      <c r="D552" s="42">
        <v>17</v>
      </c>
      <c r="E552" s="73" t="s">
        <v>564</v>
      </c>
      <c r="F552" s="837" t="s">
        <v>45</v>
      </c>
      <c r="G552" s="119" t="s">
        <v>37</v>
      </c>
      <c r="H552" s="31" t="s">
        <v>122</v>
      </c>
      <c r="I552" s="31" t="s">
        <v>290</v>
      </c>
      <c r="J552" s="845"/>
      <c r="K552" s="31" t="s">
        <v>23</v>
      </c>
      <c r="L552" s="73" t="str">
        <f aca="true" t="shared" si="92" ref="L552:L563">E552&amp;I552&amp;J552</f>
        <v>Supramolekulių chemija, paskaita ir seminaras OChK[[doc.E.Orentas]]  </v>
      </c>
      <c r="M552" s="73"/>
      <c r="N552" s="73">
        <f aca="true" t="shared" si="93" ref="N552:N563">B552*100+C552</f>
        <v>114</v>
      </c>
    </row>
    <row r="553" spans="2:14" ht="12.75" customHeight="1">
      <c r="B553" s="42">
        <v>1</v>
      </c>
      <c r="C553" s="42">
        <v>17</v>
      </c>
      <c r="E553" s="73" t="s">
        <v>11</v>
      </c>
      <c r="G553" s="119"/>
      <c r="H553" s="31"/>
      <c r="L553" s="73" t="str">
        <f t="shared" si="92"/>
        <v>E</v>
      </c>
      <c r="M553" s="73"/>
      <c r="N553" s="73">
        <f t="shared" si="93"/>
        <v>117</v>
      </c>
    </row>
    <row r="554" spans="1:14" ht="12.75" customHeight="1">
      <c r="A554" s="56"/>
      <c r="B554" s="42">
        <v>2</v>
      </c>
      <c r="C554" s="42">
        <v>14</v>
      </c>
      <c r="D554" s="42">
        <v>17</v>
      </c>
      <c r="E554" s="73" t="s">
        <v>551</v>
      </c>
      <c r="F554" s="837" t="s">
        <v>45</v>
      </c>
      <c r="G554" s="119" t="s">
        <v>37</v>
      </c>
      <c r="H554" s="31" t="s">
        <v>122</v>
      </c>
      <c r="I554" s="31" t="s">
        <v>80</v>
      </c>
      <c r="J554" s="31" t="s">
        <v>20</v>
      </c>
      <c r="K554" s="31" t="s">
        <v>23</v>
      </c>
      <c r="L554" s="73" t="str">
        <f t="shared" si="92"/>
        <v>Vaistų kūrimo principai, paskaita ir seminaras[[doc.A.Brukštus]]    NChA</v>
      </c>
      <c r="M554" s="73"/>
      <c r="N554" s="73">
        <f t="shared" si="93"/>
        <v>214</v>
      </c>
    </row>
    <row r="555" spans="1:14" ht="12.75" customHeight="1">
      <c r="A555" s="56"/>
      <c r="B555" s="42">
        <v>2</v>
      </c>
      <c r="C555" s="42">
        <v>17</v>
      </c>
      <c r="E555" s="73" t="s">
        <v>11</v>
      </c>
      <c r="G555" s="119"/>
      <c r="H555" s="31"/>
      <c r="K555" s="31" t="s">
        <v>23</v>
      </c>
      <c r="L555" s="73" t="str">
        <f>E555&amp;I555&amp;J555</f>
        <v>E</v>
      </c>
      <c r="M555" s="73"/>
      <c r="N555" s="73">
        <f>B555*100+C555</f>
        <v>217</v>
      </c>
    </row>
    <row r="556" spans="2:14" ht="12.75" customHeight="1">
      <c r="B556" s="42">
        <v>3</v>
      </c>
      <c r="C556" s="42">
        <v>8</v>
      </c>
      <c r="D556" s="42">
        <v>10</v>
      </c>
      <c r="E556" s="73" t="s">
        <v>94</v>
      </c>
      <c r="F556" s="837" t="s">
        <v>45</v>
      </c>
      <c r="G556" s="119" t="s">
        <v>37</v>
      </c>
      <c r="H556" s="31"/>
      <c r="L556" s="73" t="str">
        <f t="shared" si="92"/>
        <v>Mokslo tiriamasis darbas</v>
      </c>
      <c r="M556" s="73"/>
      <c r="N556" s="73">
        <f t="shared" si="93"/>
        <v>308</v>
      </c>
    </row>
    <row r="557" spans="1:14" ht="12.75" customHeight="1">
      <c r="A557" s="1" t="s">
        <v>570</v>
      </c>
      <c r="B557" s="42">
        <v>3</v>
      </c>
      <c r="C557" s="42">
        <v>10</v>
      </c>
      <c r="D557" s="42">
        <v>12</v>
      </c>
      <c r="E557" s="73" t="s">
        <v>407</v>
      </c>
      <c r="F557" s="837" t="s">
        <v>45</v>
      </c>
      <c r="G557" s="119" t="s">
        <v>37</v>
      </c>
      <c r="H557" s="31">
        <v>32</v>
      </c>
      <c r="I557" s="31" t="s">
        <v>367</v>
      </c>
      <c r="J557" s="31" t="s">
        <v>463</v>
      </c>
      <c r="K557" s="31" t="s">
        <v>23</v>
      </c>
      <c r="L557" s="73" t="str">
        <f t="shared" si="92"/>
        <v>Funkcinių grupių blokavimo metodai , paskaita    [[prof.V.Masevičius]]    FTMC, Saulėtekio al. 3</v>
      </c>
      <c r="M557" s="73"/>
      <c r="N557" s="73">
        <f t="shared" si="93"/>
        <v>310</v>
      </c>
    </row>
    <row r="558" spans="2:14" ht="12.75" customHeight="1">
      <c r="B558" s="42">
        <v>3</v>
      </c>
      <c r="C558" s="42">
        <v>12</v>
      </c>
      <c r="D558" s="42">
        <v>14</v>
      </c>
      <c r="E558" s="73" t="s">
        <v>11</v>
      </c>
      <c r="G558" s="119"/>
      <c r="H558" s="31"/>
      <c r="L558" s="73"/>
      <c r="M558" s="73"/>
      <c r="N558" s="73">
        <f t="shared" si="93"/>
        <v>312</v>
      </c>
    </row>
    <row r="559" spans="1:14" ht="12.75" customHeight="1">
      <c r="A559" s="1" t="s">
        <v>570</v>
      </c>
      <c r="B559" s="42">
        <v>3</v>
      </c>
      <c r="C559" s="42">
        <v>14</v>
      </c>
      <c r="D559" s="42">
        <v>16</v>
      </c>
      <c r="E559" s="73" t="s">
        <v>565</v>
      </c>
      <c r="F559" s="837" t="s">
        <v>45</v>
      </c>
      <c r="G559" s="119" t="s">
        <v>37</v>
      </c>
      <c r="H559" s="31">
        <v>32</v>
      </c>
      <c r="I559" s="31" t="s">
        <v>368</v>
      </c>
      <c r="J559" s="31" t="s">
        <v>463</v>
      </c>
      <c r="K559" s="31" t="s">
        <v>23</v>
      </c>
      <c r="L559" s="73" t="str">
        <f>E559&amp;I559&amp;J559</f>
        <v>Funkcinių grupių blokavimo metodai , seminaras[[prof.V.Masevičius]]   FTMC, Saulėtekio al. 3</v>
      </c>
      <c r="M559" s="73"/>
      <c r="N559" s="73">
        <f>B559*100+C559</f>
        <v>314</v>
      </c>
    </row>
    <row r="560" spans="2:14" ht="12.75" customHeight="1">
      <c r="B560" s="42">
        <v>3</v>
      </c>
      <c r="C560" s="42">
        <v>16</v>
      </c>
      <c r="E560" s="73" t="s">
        <v>11</v>
      </c>
      <c r="G560" s="119"/>
      <c r="H560" s="31"/>
      <c r="L560" s="73" t="str">
        <f>E560&amp;I560&amp;J560</f>
        <v>E</v>
      </c>
      <c r="M560" s="73"/>
      <c r="N560" s="73">
        <f>B560*100+C560</f>
        <v>316</v>
      </c>
    </row>
    <row r="561" spans="1:14" ht="12.75" customHeight="1">
      <c r="A561" s="1" t="s">
        <v>448</v>
      </c>
      <c r="B561" s="42">
        <v>4</v>
      </c>
      <c r="C561" s="42">
        <v>10</v>
      </c>
      <c r="D561" s="42">
        <v>12</v>
      </c>
      <c r="E561" s="73" t="s">
        <v>656</v>
      </c>
      <c r="F561" s="837" t="s">
        <v>45</v>
      </c>
      <c r="G561" s="119" t="s">
        <v>37</v>
      </c>
      <c r="H561" s="31">
        <v>32</v>
      </c>
      <c r="I561" s="31" t="s">
        <v>603</v>
      </c>
      <c r="J561" s="31" t="s">
        <v>879</v>
      </c>
      <c r="K561" s="31" t="s">
        <v>23</v>
      </c>
      <c r="L561" s="73" t="str">
        <f>E561&amp;I561&amp;J561</f>
        <v>Modernioji organinė sintezė        [[lekt. I. Karpavičienė]]   155 k.</v>
      </c>
      <c r="M561" s="73"/>
      <c r="N561" s="73">
        <f>B561*100+C561</f>
        <v>410</v>
      </c>
    </row>
    <row r="562" spans="2:14" ht="12.75" customHeight="1">
      <c r="B562" s="42">
        <v>4</v>
      </c>
      <c r="C562" s="42">
        <v>12</v>
      </c>
      <c r="D562" s="42">
        <v>13</v>
      </c>
      <c r="E562" s="73" t="s">
        <v>657</v>
      </c>
      <c r="F562" s="837" t="s">
        <v>45</v>
      </c>
      <c r="G562" s="119" t="s">
        <v>37</v>
      </c>
      <c r="H562" s="31">
        <v>44</v>
      </c>
      <c r="I562" s="31" t="s">
        <v>603</v>
      </c>
      <c r="J562" s="31" t="s">
        <v>879</v>
      </c>
      <c r="K562" s="31" t="s">
        <v>23</v>
      </c>
      <c r="L562" s="73" t="str">
        <f>E562&amp;I562&amp;J562</f>
        <v>Modernioji organinė sintezė, seminaras          [[lekt. I. Karpavičienė]]   155 k.</v>
      </c>
      <c r="M562" s="73"/>
      <c r="N562" s="73">
        <f>B562*100+C562</f>
        <v>412</v>
      </c>
    </row>
    <row r="563" spans="2:14" ht="12.75" customHeight="1">
      <c r="B563" s="42">
        <v>4</v>
      </c>
      <c r="C563" s="42">
        <v>13</v>
      </c>
      <c r="E563" s="73" t="s">
        <v>11</v>
      </c>
      <c r="F563" s="837" t="s">
        <v>45</v>
      </c>
      <c r="G563" s="119" t="s">
        <v>37</v>
      </c>
      <c r="H563" s="31"/>
      <c r="L563" s="73" t="str">
        <f t="shared" si="92"/>
        <v>E</v>
      </c>
      <c r="M563" s="73"/>
      <c r="N563" s="73">
        <f t="shared" si="93"/>
        <v>413</v>
      </c>
    </row>
    <row r="564" spans="1:14" ht="12.75" customHeight="1">
      <c r="A564" s="711"/>
      <c r="B564" s="48">
        <v>1</v>
      </c>
      <c r="C564" s="42">
        <v>8</v>
      </c>
      <c r="D564" s="42">
        <v>12</v>
      </c>
      <c r="E564" s="455" t="s">
        <v>94</v>
      </c>
      <c r="F564" s="837" t="s">
        <v>45</v>
      </c>
      <c r="G564" s="118" t="s">
        <v>33</v>
      </c>
      <c r="H564" s="42">
        <v>96</v>
      </c>
      <c r="K564" s="31" t="s">
        <v>254</v>
      </c>
      <c r="L564" s="455" t="str">
        <f>E564&amp;I564&amp;J564</f>
        <v>Mokslo tiriamasis darbas</v>
      </c>
      <c r="M564" s="455"/>
      <c r="N564" s="455">
        <f>B564*100+C564</f>
        <v>108</v>
      </c>
    </row>
    <row r="565" spans="1:14" ht="12.75" customHeight="1">
      <c r="A565" s="711"/>
      <c r="B565" s="48">
        <v>1</v>
      </c>
      <c r="C565" s="42">
        <v>12</v>
      </c>
      <c r="E565" s="455" t="s">
        <v>11</v>
      </c>
      <c r="G565" s="118"/>
      <c r="L565" s="455" t="str">
        <f>E565&amp;I565&amp;J565</f>
        <v>E</v>
      </c>
      <c r="M565" s="455"/>
      <c r="N565" s="455">
        <f>B565*100+C565</f>
        <v>112</v>
      </c>
    </row>
    <row r="566" spans="1:14" ht="12.75" customHeight="1">
      <c r="A566" s="712" t="s">
        <v>408</v>
      </c>
      <c r="B566" s="48">
        <v>2</v>
      </c>
      <c r="C566" s="42">
        <v>15</v>
      </c>
      <c r="D566" s="42">
        <v>18</v>
      </c>
      <c r="E566" s="455" t="s">
        <v>561</v>
      </c>
      <c r="F566" s="837" t="s">
        <v>45</v>
      </c>
      <c r="G566" s="118" t="s">
        <v>33</v>
      </c>
      <c r="H566" s="42" t="s">
        <v>122</v>
      </c>
      <c r="I566" s="31" t="s">
        <v>70</v>
      </c>
      <c r="K566" s="31" t="s">
        <v>304</v>
      </c>
      <c r="L566" s="455" t="str">
        <f aca="true" t="shared" si="94" ref="L566:L575">E566&amp;I566&amp;J566</f>
        <v>15,30 val. Neorganinių medžiagų elektroninė sandara, paskaita ir seminaras[[prof.V.Daujotis]]  </v>
      </c>
      <c r="M566" s="455"/>
      <c r="N566" s="455">
        <f aca="true" t="shared" si="95" ref="N566:N575">B566*100+C566</f>
        <v>215</v>
      </c>
    </row>
    <row r="567" spans="1:14" ht="12.75" customHeight="1">
      <c r="A567" s="75"/>
      <c r="B567" s="48">
        <v>2</v>
      </c>
      <c r="C567" s="42">
        <v>18</v>
      </c>
      <c r="E567" s="455" t="s">
        <v>11</v>
      </c>
      <c r="G567" s="118"/>
      <c r="L567" s="455" t="str">
        <f t="shared" si="94"/>
        <v>E</v>
      </c>
      <c r="M567" s="455"/>
      <c r="N567" s="455">
        <f t="shared" si="95"/>
        <v>218</v>
      </c>
    </row>
    <row r="568" spans="1:14" ht="12.75" customHeight="1">
      <c r="A568" s="1205"/>
      <c r="B568" s="48">
        <v>4</v>
      </c>
      <c r="C568" s="42">
        <v>8</v>
      </c>
      <c r="D568" s="42">
        <v>12</v>
      </c>
      <c r="E568" s="455" t="s">
        <v>566</v>
      </c>
      <c r="F568" s="837" t="s">
        <v>45</v>
      </c>
      <c r="G568" s="118" t="s">
        <v>33</v>
      </c>
      <c r="H568" s="42" t="s">
        <v>362</v>
      </c>
      <c r="I568" s="31" t="s">
        <v>373</v>
      </c>
      <c r="J568" s="31" t="s">
        <v>144</v>
      </c>
      <c r="K568" s="31" t="s">
        <v>254</v>
      </c>
      <c r="L568" s="455" t="str">
        <f t="shared" si="94"/>
        <v>Kietafazės reakcijos paskaita ir seminaras[[prof. A.Kareiva]]    ASA</v>
      </c>
      <c r="M568" s="455"/>
      <c r="N568" s="455">
        <f t="shared" si="95"/>
        <v>408</v>
      </c>
    </row>
    <row r="569" spans="1:14" ht="12.75" customHeight="1">
      <c r="A569" s="1205"/>
      <c r="B569" s="48">
        <v>4</v>
      </c>
      <c r="C569" s="42">
        <v>12</v>
      </c>
      <c r="E569" s="455" t="s">
        <v>11</v>
      </c>
      <c r="G569" s="118"/>
      <c r="L569" s="455"/>
      <c r="M569" s="455"/>
      <c r="N569" s="455">
        <f t="shared" si="95"/>
        <v>412</v>
      </c>
    </row>
    <row r="570" spans="1:15" ht="12.75" customHeight="1">
      <c r="A570" s="738" t="s">
        <v>408</v>
      </c>
      <c r="B570" s="48">
        <v>3</v>
      </c>
      <c r="C570" s="42">
        <v>16</v>
      </c>
      <c r="D570" s="42">
        <v>18</v>
      </c>
      <c r="E570" s="455" t="s">
        <v>320</v>
      </c>
      <c r="F570" s="837" t="s">
        <v>45</v>
      </c>
      <c r="G570" s="118" t="s">
        <v>33</v>
      </c>
      <c r="H570" s="31">
        <v>32</v>
      </c>
      <c r="I570" s="31" t="s">
        <v>192</v>
      </c>
      <c r="K570" s="31" t="s">
        <v>254</v>
      </c>
      <c r="L570" s="455" t="str">
        <f t="shared" si="94"/>
        <v>Nepusiausvyrosios sistemos       [[prof.J.Barkauskas]]   </v>
      </c>
      <c r="M570" s="455"/>
      <c r="N570" s="455">
        <f t="shared" si="95"/>
        <v>316</v>
      </c>
      <c r="O570" s="27"/>
    </row>
    <row r="571" spans="1:15" ht="12.75" customHeight="1">
      <c r="A571" s="56"/>
      <c r="B571" s="48">
        <v>3</v>
      </c>
      <c r="C571" s="42">
        <v>18</v>
      </c>
      <c r="D571" s="42">
        <v>20</v>
      </c>
      <c r="E571" s="455" t="s">
        <v>567</v>
      </c>
      <c r="F571" s="837" t="s">
        <v>45</v>
      </c>
      <c r="G571" s="118" t="s">
        <v>33</v>
      </c>
      <c r="H571" s="31" t="s">
        <v>190</v>
      </c>
      <c r="I571" s="31" t="s">
        <v>192</v>
      </c>
      <c r="K571" s="31" t="s">
        <v>254</v>
      </c>
      <c r="L571" s="455" t="str">
        <f t="shared" si="94"/>
        <v>Nepusiausvyrosios sistemos, seminaras ir lab.d.         [[prof.J.Barkauskas]]   </v>
      </c>
      <c r="M571" s="455"/>
      <c r="N571" s="455">
        <f t="shared" si="95"/>
        <v>318</v>
      </c>
      <c r="O571" s="27"/>
    </row>
    <row r="572" spans="1:15" ht="12.75" customHeight="1">
      <c r="A572" s="56"/>
      <c r="B572" s="48">
        <v>3</v>
      </c>
      <c r="C572" s="42">
        <v>20</v>
      </c>
      <c r="E572" s="455" t="s">
        <v>11</v>
      </c>
      <c r="G572" s="118"/>
      <c r="H572" s="31"/>
      <c r="L572" s="455" t="str">
        <f>E572&amp;I572&amp;J572</f>
        <v>E</v>
      </c>
      <c r="M572" s="455"/>
      <c r="N572" s="455">
        <f>B572*100+C572</f>
        <v>320</v>
      </c>
      <c r="O572" s="27"/>
    </row>
    <row r="573" spans="1:14" ht="12.75" customHeight="1">
      <c r="A573" s="1206" t="s">
        <v>609</v>
      </c>
      <c r="B573" s="42">
        <v>4</v>
      </c>
      <c r="C573" s="42">
        <v>14</v>
      </c>
      <c r="D573" s="42">
        <v>17</v>
      </c>
      <c r="E573" s="74" t="s">
        <v>179</v>
      </c>
      <c r="F573" s="837" t="s">
        <v>45</v>
      </c>
      <c r="G573" s="531" t="s">
        <v>139</v>
      </c>
      <c r="H573" s="31" t="s">
        <v>122</v>
      </c>
      <c r="I573" s="31" t="s">
        <v>226</v>
      </c>
      <c r="J573" s="31" t="s">
        <v>51</v>
      </c>
      <c r="K573" s="31" t="s">
        <v>304</v>
      </c>
      <c r="L573" s="455" t="str">
        <f t="shared" si="94"/>
        <v>Restauravimo metodų parinkimo ir suderinamumo su kultūros vertybių technologijomis pagrindai   [[prof.J.Senvaitienė]]   GRC</v>
      </c>
      <c r="M573" s="455"/>
      <c r="N573" s="455">
        <f t="shared" si="95"/>
        <v>414</v>
      </c>
    </row>
    <row r="574" spans="2:14" ht="12.75" customHeight="1">
      <c r="B574" s="42">
        <v>4</v>
      </c>
      <c r="C574" s="42">
        <v>17</v>
      </c>
      <c r="E574" s="455" t="s">
        <v>11</v>
      </c>
      <c r="F574" s="837" t="s">
        <v>45</v>
      </c>
      <c r="G574" s="118" t="s">
        <v>33</v>
      </c>
      <c r="L574" s="455" t="str">
        <f t="shared" si="94"/>
        <v>E</v>
      </c>
      <c r="M574" s="455"/>
      <c r="N574" s="455">
        <f t="shared" si="95"/>
        <v>417</v>
      </c>
    </row>
    <row r="575" spans="1:15" ht="21.75" customHeight="1" thickBot="1">
      <c r="A575" s="775"/>
      <c r="B575" s="769">
        <v>4</v>
      </c>
      <c r="C575" s="770">
        <v>18</v>
      </c>
      <c r="D575" s="770"/>
      <c r="E575" s="771" t="s">
        <v>305</v>
      </c>
      <c r="F575" s="954"/>
      <c r="G575" s="773"/>
      <c r="H575" s="46" t="s">
        <v>122</v>
      </c>
      <c r="I575" s="772" t="s">
        <v>306</v>
      </c>
      <c r="J575" s="772"/>
      <c r="K575" s="772"/>
      <c r="L575" s="774" t="str">
        <f t="shared" si="94"/>
        <v>Molekulinių vyksmų fizika[[A.Gulbinas]]</v>
      </c>
      <c r="M575" s="774"/>
      <c r="N575" s="774">
        <f t="shared" si="95"/>
        <v>418</v>
      </c>
      <c r="O575" s="32"/>
    </row>
    <row r="576" spans="1:16" ht="15" customHeight="1">
      <c r="A576" s="1399"/>
      <c r="B576" s="1402">
        <v>3</v>
      </c>
      <c r="C576" s="1402">
        <v>8</v>
      </c>
      <c r="D576" s="1402">
        <v>10</v>
      </c>
      <c r="E576" s="1403" t="s">
        <v>712</v>
      </c>
      <c r="F576" s="1403" t="s">
        <v>48</v>
      </c>
      <c r="G576" s="1403" t="s">
        <v>228</v>
      </c>
      <c r="H576" s="1403">
        <v>16</v>
      </c>
      <c r="I576" s="1403" t="s">
        <v>395</v>
      </c>
      <c r="J576" s="1403" t="s">
        <v>50</v>
      </c>
      <c r="K576" s="1403" t="s">
        <v>254</v>
      </c>
      <c r="L576" s="1399"/>
      <c r="M576" s="1399"/>
      <c r="N576" s="1404"/>
      <c r="O576" s="1399"/>
      <c r="P576" s="1399"/>
    </row>
    <row r="577" spans="1:16" s="4" customFormat="1" ht="12.75" customHeight="1">
      <c r="A577" s="1405"/>
      <c r="B577" s="1406">
        <v>3</v>
      </c>
      <c r="C577" s="1406">
        <v>16</v>
      </c>
      <c r="D577" s="1406">
        <v>18</v>
      </c>
      <c r="E577" s="1404" t="s">
        <v>127</v>
      </c>
      <c r="F577" s="1404" t="s">
        <v>48</v>
      </c>
      <c r="G577" s="1407"/>
      <c r="H577" s="1404"/>
      <c r="I577" s="1404" t="s">
        <v>441</v>
      </c>
      <c r="J577" s="1404" t="s">
        <v>259</v>
      </c>
      <c r="K577" s="1404" t="s">
        <v>254</v>
      </c>
      <c r="L577" s="1405"/>
      <c r="M577" s="1405"/>
      <c r="N577" s="1404"/>
      <c r="O577" s="1405"/>
      <c r="P577" s="1405"/>
    </row>
    <row r="578" spans="1:16" s="4" customFormat="1" ht="12.75" customHeight="1">
      <c r="A578" s="1405"/>
      <c r="B578" s="1406">
        <v>3</v>
      </c>
      <c r="C578" s="1406">
        <v>14</v>
      </c>
      <c r="D578" s="1406">
        <v>16</v>
      </c>
      <c r="E578" s="1404" t="s">
        <v>128</v>
      </c>
      <c r="F578" s="1404" t="s">
        <v>48</v>
      </c>
      <c r="G578" s="1407"/>
      <c r="H578" s="1404"/>
      <c r="I578" s="1404" t="s">
        <v>344</v>
      </c>
      <c r="J578" s="1404" t="s">
        <v>259</v>
      </c>
      <c r="K578" s="1404" t="s">
        <v>254</v>
      </c>
      <c r="L578" s="1405"/>
      <c r="M578" s="1405"/>
      <c r="N578" s="1404"/>
      <c r="O578" s="1405"/>
      <c r="P578" s="1405"/>
    </row>
    <row r="579" spans="1:16" s="4" customFormat="1" ht="12.75" customHeight="1">
      <c r="A579" s="1405"/>
      <c r="B579" s="1406">
        <v>3</v>
      </c>
      <c r="C579" s="1406">
        <v>18</v>
      </c>
      <c r="D579" s="1406">
        <v>20</v>
      </c>
      <c r="E579" s="1404" t="s">
        <v>384</v>
      </c>
      <c r="F579" s="1404" t="s">
        <v>48</v>
      </c>
      <c r="G579" s="1407"/>
      <c r="H579" s="1404"/>
      <c r="I579" s="1404" t="s">
        <v>344</v>
      </c>
      <c r="J579" s="1404" t="s">
        <v>259</v>
      </c>
      <c r="K579" s="1404" t="s">
        <v>254</v>
      </c>
      <c r="L579" s="1405"/>
      <c r="M579" s="1405"/>
      <c r="N579" s="1404"/>
      <c r="O579" s="1405"/>
      <c r="P579" s="1405"/>
    </row>
    <row r="580" spans="1:16" ht="12.75" customHeight="1">
      <c r="A580" s="1399"/>
      <c r="B580" s="1406">
        <v>4</v>
      </c>
      <c r="C580" s="1406">
        <v>8</v>
      </c>
      <c r="D580" s="1406">
        <v>10</v>
      </c>
      <c r="E580" s="1404" t="s">
        <v>129</v>
      </c>
      <c r="F580" s="1404" t="s">
        <v>48</v>
      </c>
      <c r="G580" s="1404"/>
      <c r="H580" s="1404"/>
      <c r="I580" s="1404" t="s">
        <v>438</v>
      </c>
      <c r="J580" s="1404" t="s">
        <v>259</v>
      </c>
      <c r="K580" s="1404" t="s">
        <v>254</v>
      </c>
      <c r="L580" s="1399"/>
      <c r="M580" s="1399"/>
      <c r="N580" s="1404"/>
      <c r="O580" s="1399"/>
      <c r="P580" s="1399"/>
    </row>
    <row r="581" spans="1:16" ht="12.75" customHeight="1">
      <c r="A581" s="1399"/>
      <c r="B581" s="1406">
        <v>4</v>
      </c>
      <c r="C581" s="1406">
        <v>10</v>
      </c>
      <c r="D581" s="1406">
        <v>12</v>
      </c>
      <c r="E581" s="1404" t="s">
        <v>387</v>
      </c>
      <c r="F581" s="1404" t="s">
        <v>48</v>
      </c>
      <c r="G581" s="1404"/>
      <c r="H581" s="1404"/>
      <c r="I581" s="1404" t="s">
        <v>443</v>
      </c>
      <c r="J581" s="1404" t="s">
        <v>259</v>
      </c>
      <c r="K581" s="1404" t="s">
        <v>254</v>
      </c>
      <c r="L581" s="1399"/>
      <c r="M581" s="1399"/>
      <c r="N581" s="1404"/>
      <c r="O581" s="1399"/>
      <c r="P581" s="1399"/>
    </row>
    <row r="582" spans="1:16" ht="12.75" customHeight="1">
      <c r="A582" s="1399"/>
      <c r="B582" s="1406">
        <v>4</v>
      </c>
      <c r="C582" s="1406">
        <v>12</v>
      </c>
      <c r="D582" s="1406">
        <v>14</v>
      </c>
      <c r="E582" s="1404" t="s">
        <v>130</v>
      </c>
      <c r="F582" s="1404" t="s">
        <v>48</v>
      </c>
      <c r="G582" s="1404"/>
      <c r="H582" s="1404"/>
      <c r="I582" s="1404" t="s">
        <v>442</v>
      </c>
      <c r="J582" s="1404" t="s">
        <v>259</v>
      </c>
      <c r="K582" s="1404" t="s">
        <v>254</v>
      </c>
      <c r="L582" s="1399"/>
      <c r="M582" s="1399"/>
      <c r="N582" s="1404"/>
      <c r="O582" s="1399"/>
      <c r="P582" s="1399"/>
    </row>
    <row r="583" spans="1:16" ht="12.75" customHeight="1">
      <c r="A583" s="1399"/>
      <c r="B583" s="1406">
        <v>4</v>
      </c>
      <c r="C583" s="1406">
        <v>14</v>
      </c>
      <c r="D583" s="1406">
        <v>16</v>
      </c>
      <c r="E583" s="1404" t="s">
        <v>388</v>
      </c>
      <c r="F583" s="1404" t="s">
        <v>48</v>
      </c>
      <c r="G583" s="1404"/>
      <c r="H583" s="1404"/>
      <c r="I583" s="1404" t="s">
        <v>442</v>
      </c>
      <c r="J583" s="1404" t="s">
        <v>259</v>
      </c>
      <c r="K583" s="1404" t="s">
        <v>254</v>
      </c>
      <c r="L583" s="1399"/>
      <c r="M583" s="1399"/>
      <c r="N583" s="1404"/>
      <c r="O583" s="1399"/>
      <c r="P583" s="1399"/>
    </row>
    <row r="584" spans="1:16" ht="12.75" customHeight="1">
      <c r="A584" s="1399"/>
      <c r="B584" s="1406">
        <v>4</v>
      </c>
      <c r="C584" s="1406">
        <v>16</v>
      </c>
      <c r="D584" s="1406">
        <v>18</v>
      </c>
      <c r="E584" s="1404" t="s">
        <v>389</v>
      </c>
      <c r="F584" s="1404" t="s">
        <v>48</v>
      </c>
      <c r="G584" s="1404"/>
      <c r="H584" s="1404"/>
      <c r="I584" s="1404" t="s">
        <v>440</v>
      </c>
      <c r="J584" s="1404" t="s">
        <v>259</v>
      </c>
      <c r="K584" s="1404" t="s">
        <v>254</v>
      </c>
      <c r="L584" s="1399"/>
      <c r="M584" s="1399"/>
      <c r="N584" s="1404"/>
      <c r="O584" s="1399"/>
      <c r="P584" s="1399"/>
    </row>
    <row r="585" spans="1:16" ht="12.75" customHeight="1">
      <c r="A585" s="1399"/>
      <c r="B585" s="1406">
        <v>4</v>
      </c>
      <c r="C585" s="1406">
        <v>18</v>
      </c>
      <c r="D585" s="1406">
        <v>20</v>
      </c>
      <c r="E585" s="1404" t="s">
        <v>383</v>
      </c>
      <c r="F585" s="1404"/>
      <c r="G585" s="1404"/>
      <c r="H585" s="1404"/>
      <c r="I585" s="1404" t="s">
        <v>439</v>
      </c>
      <c r="J585" s="1404" t="s">
        <v>259</v>
      </c>
      <c r="K585" s="1404" t="s">
        <v>254</v>
      </c>
      <c r="L585" s="1399"/>
      <c r="M585" s="1399"/>
      <c r="N585" s="1404"/>
      <c r="O585" s="1399"/>
      <c r="P585" s="1399"/>
    </row>
    <row r="586" spans="1:16" ht="12.75" customHeight="1">
      <c r="A586" s="1399"/>
      <c r="B586" s="1402">
        <v>2</v>
      </c>
      <c r="C586" s="1406">
        <v>8</v>
      </c>
      <c r="D586" s="1406">
        <v>10</v>
      </c>
      <c r="E586" s="1404" t="s">
        <v>437</v>
      </c>
      <c r="F586" s="1404" t="s">
        <v>48</v>
      </c>
      <c r="G586" s="1404"/>
      <c r="H586" s="1404"/>
      <c r="I586" s="1404" t="s">
        <v>211</v>
      </c>
      <c r="J586" s="1404" t="s">
        <v>19</v>
      </c>
      <c r="K586" s="1404" t="s">
        <v>67</v>
      </c>
      <c r="L586" s="1399"/>
      <c r="M586" s="1399"/>
      <c r="N586" s="1404"/>
      <c r="O586" s="1399"/>
      <c r="P586" s="1399"/>
    </row>
    <row r="587" spans="1:16" ht="12.75" customHeight="1">
      <c r="A587" s="1399"/>
      <c r="B587" s="1402">
        <v>4</v>
      </c>
      <c r="C587" s="1406">
        <v>15</v>
      </c>
      <c r="D587" s="1406">
        <v>17</v>
      </c>
      <c r="E587" s="1404" t="s">
        <v>492</v>
      </c>
      <c r="F587" s="1404" t="s">
        <v>48</v>
      </c>
      <c r="G587" s="1404"/>
      <c r="H587" s="1404"/>
      <c r="I587" s="1404" t="s">
        <v>211</v>
      </c>
      <c r="J587" s="1404" t="s">
        <v>143</v>
      </c>
      <c r="K587" s="1404" t="s">
        <v>21</v>
      </c>
      <c r="L587" s="1399"/>
      <c r="M587" s="1399"/>
      <c r="N587" s="1404"/>
      <c r="O587" s="1399"/>
      <c r="P587" s="1399"/>
    </row>
    <row r="588" spans="1:16" ht="12.75" customHeight="1">
      <c r="A588" s="1399" t="s">
        <v>333</v>
      </c>
      <c r="B588" s="1406">
        <v>4</v>
      </c>
      <c r="C588" s="1406">
        <v>16</v>
      </c>
      <c r="D588" s="1406">
        <v>20</v>
      </c>
      <c r="E588" s="1404" t="s">
        <v>436</v>
      </c>
      <c r="F588" s="1404" t="s">
        <v>48</v>
      </c>
      <c r="G588" s="1404"/>
      <c r="H588" s="1404">
        <v>32</v>
      </c>
      <c r="I588" s="1404" t="s">
        <v>708</v>
      </c>
      <c r="J588" s="1404" t="s">
        <v>27</v>
      </c>
      <c r="K588" s="1404" t="s">
        <v>21</v>
      </c>
      <c r="L588" s="1399"/>
      <c r="M588" s="1399"/>
      <c r="N588" s="1404"/>
      <c r="O588" s="1399"/>
      <c r="P588" s="1399"/>
    </row>
    <row r="589" spans="1:16" ht="12.75" customHeight="1">
      <c r="A589" s="1399"/>
      <c r="B589" s="1406">
        <v>4</v>
      </c>
      <c r="C589" s="1406">
        <v>16</v>
      </c>
      <c r="D589" s="1406">
        <v>18</v>
      </c>
      <c r="E589" s="1404" t="s">
        <v>346</v>
      </c>
      <c r="F589" s="1404" t="s">
        <v>48</v>
      </c>
      <c r="G589" s="1404"/>
      <c r="H589" s="1404">
        <v>32</v>
      </c>
      <c r="I589" s="1404" t="s">
        <v>390</v>
      </c>
      <c r="J589" s="1404" t="s">
        <v>17</v>
      </c>
      <c r="K589" s="1404" t="s">
        <v>23</v>
      </c>
      <c r="L589" s="1399" t="s">
        <v>254</v>
      </c>
      <c r="M589" s="1399"/>
      <c r="N589" s="1404"/>
      <c r="O589" s="1399"/>
      <c r="P589" s="1399"/>
    </row>
    <row r="590" spans="1:16" ht="13.5" customHeight="1" thickBot="1">
      <c r="A590" s="1399" t="s">
        <v>313</v>
      </c>
      <c r="B590" s="1408">
        <v>4</v>
      </c>
      <c r="C590" s="1408">
        <v>18</v>
      </c>
      <c r="D590" s="1408">
        <v>20</v>
      </c>
      <c r="E590" s="1409" t="s">
        <v>345</v>
      </c>
      <c r="F590" s="1404" t="s">
        <v>48</v>
      </c>
      <c r="G590" s="1404"/>
      <c r="H590" s="1404"/>
      <c r="I590" s="1404" t="s">
        <v>477</v>
      </c>
      <c r="J590" s="1404" t="s">
        <v>259</v>
      </c>
      <c r="K590" s="1404" t="s">
        <v>23</v>
      </c>
      <c r="L590" s="1399" t="s">
        <v>254</v>
      </c>
      <c r="M590" s="1399" t="s">
        <v>314</v>
      </c>
      <c r="N590" s="1404"/>
      <c r="O590" s="1399"/>
      <c r="P590" s="1399"/>
    </row>
    <row r="591" spans="1:16" ht="12.75" customHeight="1">
      <c r="A591" s="1399"/>
      <c r="B591" s="1410">
        <v>5</v>
      </c>
      <c r="C591" s="1411">
        <v>10</v>
      </c>
      <c r="D591" s="1411">
        <v>12</v>
      </c>
      <c r="E591" s="1412" t="s">
        <v>375</v>
      </c>
      <c r="F591" s="1413" t="s">
        <v>48</v>
      </c>
      <c r="G591" s="1404"/>
      <c r="H591" s="1404">
        <v>32</v>
      </c>
      <c r="I591" s="1404" t="s">
        <v>409</v>
      </c>
      <c r="J591" s="1404" t="s">
        <v>143</v>
      </c>
      <c r="K591" s="1404" t="s">
        <v>254</v>
      </c>
      <c r="L591" s="1399"/>
      <c r="M591" s="1399"/>
      <c r="N591" s="1404"/>
      <c r="O591" s="1399"/>
      <c r="P591" s="1399"/>
    </row>
    <row r="592" spans="1:16" ht="12.75" customHeight="1">
      <c r="A592" s="1399" t="s">
        <v>131</v>
      </c>
      <c r="B592" s="1414">
        <v>5</v>
      </c>
      <c r="C592" s="1406">
        <v>12</v>
      </c>
      <c r="D592" s="1406">
        <v>14</v>
      </c>
      <c r="E592" s="1412" t="s">
        <v>376</v>
      </c>
      <c r="F592" s="1413" t="s">
        <v>48</v>
      </c>
      <c r="G592" s="1404"/>
      <c r="H592" s="1404">
        <v>32</v>
      </c>
      <c r="I592" s="1404" t="s">
        <v>709</v>
      </c>
      <c r="J592" s="1404" t="s">
        <v>143</v>
      </c>
      <c r="K592" s="1404" t="s">
        <v>254</v>
      </c>
      <c r="L592" s="1399"/>
      <c r="M592" s="1399"/>
      <c r="N592" s="1404"/>
      <c r="O592" s="1399"/>
      <c r="P592" s="1399"/>
    </row>
    <row r="593" spans="1:16" ht="14.25" customHeight="1">
      <c r="A593" s="1399" t="s">
        <v>131</v>
      </c>
      <c r="B593" s="1415">
        <v>5</v>
      </c>
      <c r="C593" s="1406">
        <v>12</v>
      </c>
      <c r="D593" s="1406">
        <v>14</v>
      </c>
      <c r="E593" s="1412" t="s">
        <v>205</v>
      </c>
      <c r="F593" s="1413" t="s">
        <v>48</v>
      </c>
      <c r="G593" s="1404"/>
      <c r="H593" s="1404">
        <v>32</v>
      </c>
      <c r="I593" s="1404" t="s">
        <v>710</v>
      </c>
      <c r="J593" s="1404" t="s">
        <v>259</v>
      </c>
      <c r="K593" s="1404" t="s">
        <v>254</v>
      </c>
      <c r="L593" s="1399"/>
      <c r="M593" s="1399"/>
      <c r="N593" s="1404" t="s">
        <v>14</v>
      </c>
      <c r="O593" s="1399"/>
      <c r="P593" s="1399"/>
    </row>
    <row r="594" spans="1:16" ht="12.75" customHeight="1">
      <c r="A594" s="1399"/>
      <c r="B594" s="1415">
        <v>4</v>
      </c>
      <c r="C594" s="1402">
        <v>12</v>
      </c>
      <c r="D594" s="1402">
        <v>14</v>
      </c>
      <c r="E594" s="1412" t="s">
        <v>338</v>
      </c>
      <c r="F594" s="1413" t="s">
        <v>48</v>
      </c>
      <c r="G594" s="1404"/>
      <c r="H594" s="1406">
        <v>32</v>
      </c>
      <c r="I594" s="1404" t="s">
        <v>483</v>
      </c>
      <c r="J594" s="1404" t="s">
        <v>18</v>
      </c>
      <c r="K594" s="1404" t="s">
        <v>254</v>
      </c>
      <c r="L594" s="1399" t="s">
        <v>23</v>
      </c>
      <c r="M594" s="1399"/>
      <c r="N594" s="1404"/>
      <c r="O594" s="1399"/>
      <c r="P594" s="1399"/>
    </row>
    <row r="595" spans="1:16" ht="13.5" customHeight="1" thickBot="1">
      <c r="A595" s="1399"/>
      <c r="B595" s="1416">
        <v>4</v>
      </c>
      <c r="C595" s="1396">
        <v>10</v>
      </c>
      <c r="D595" s="1396">
        <v>12</v>
      </c>
      <c r="E595" s="1417" t="s">
        <v>339</v>
      </c>
      <c r="F595" s="1413" t="s">
        <v>48</v>
      </c>
      <c r="G595" s="1404"/>
      <c r="H595" s="1406">
        <v>32</v>
      </c>
      <c r="I595" s="1404" t="s">
        <v>484</v>
      </c>
      <c r="J595" s="1404" t="s">
        <v>18</v>
      </c>
      <c r="K595" s="1404" t="s">
        <v>254</v>
      </c>
      <c r="L595" s="1399" t="s">
        <v>23</v>
      </c>
      <c r="M595" s="1399"/>
      <c r="N595" s="1404"/>
      <c r="O595" s="1399"/>
      <c r="P595" s="1399"/>
    </row>
    <row r="596" spans="1:16" s="4" customFormat="1" ht="12.75" customHeight="1">
      <c r="A596" s="1405"/>
      <c r="B596" s="1418">
        <v>3</v>
      </c>
      <c r="C596" s="1418">
        <v>12</v>
      </c>
      <c r="D596" s="1418">
        <v>14</v>
      </c>
      <c r="E596" s="1419" t="s">
        <v>47</v>
      </c>
      <c r="F596" s="1404" t="s">
        <v>48</v>
      </c>
      <c r="G596" s="1407"/>
      <c r="H596" s="1404">
        <v>32</v>
      </c>
      <c r="I596" s="1404" t="s">
        <v>176</v>
      </c>
      <c r="J596" s="1404" t="s">
        <v>17</v>
      </c>
      <c r="K596" s="1404" t="s">
        <v>30</v>
      </c>
      <c r="L596" s="1405"/>
      <c r="M596" s="1405"/>
      <c r="N596" s="1404"/>
      <c r="O596" s="1405"/>
      <c r="P596" s="1405"/>
    </row>
    <row r="597" spans="1:16" s="4" customFormat="1" ht="12.75" customHeight="1">
      <c r="A597" s="1405" t="s">
        <v>347</v>
      </c>
      <c r="B597" s="1406">
        <v>3</v>
      </c>
      <c r="C597" s="1406">
        <v>14</v>
      </c>
      <c r="D597" s="1406">
        <v>18</v>
      </c>
      <c r="E597" s="1404" t="s">
        <v>49</v>
      </c>
      <c r="F597" s="1404" t="s">
        <v>48</v>
      </c>
      <c r="G597" s="1407"/>
      <c r="H597" s="1404">
        <v>64</v>
      </c>
      <c r="I597" s="1404" t="s">
        <v>176</v>
      </c>
      <c r="J597" s="1404" t="s">
        <v>32</v>
      </c>
      <c r="K597" s="1404" t="s">
        <v>30</v>
      </c>
      <c r="L597" s="1405"/>
      <c r="M597" s="1405"/>
      <c r="N597" s="1404"/>
      <c r="O597" s="1405"/>
      <c r="P597" s="1405"/>
    </row>
    <row r="598" spans="1:16" s="4" customFormat="1" ht="13.5" customHeight="1" thickBot="1">
      <c r="A598" s="1405"/>
      <c r="B598" s="1406">
        <v>5</v>
      </c>
      <c r="C598" s="1406">
        <v>8</v>
      </c>
      <c r="D598" s="1406">
        <v>12</v>
      </c>
      <c r="E598" s="1404" t="s">
        <v>49</v>
      </c>
      <c r="F598" s="1404" t="s">
        <v>48</v>
      </c>
      <c r="G598" s="1407"/>
      <c r="H598" s="1404">
        <v>64</v>
      </c>
      <c r="I598" s="1404" t="s">
        <v>176</v>
      </c>
      <c r="J598" s="1404" t="s">
        <v>32</v>
      </c>
      <c r="K598" s="1404" t="s">
        <v>30</v>
      </c>
      <c r="L598" s="1405"/>
      <c r="M598" s="1405"/>
      <c r="N598" s="1404"/>
      <c r="O598" s="1405"/>
      <c r="P598" s="1405"/>
    </row>
    <row r="599" spans="1:16" ht="15" customHeight="1">
      <c r="A599" s="1399" t="s">
        <v>303</v>
      </c>
      <c r="B599" s="1410">
        <v>5</v>
      </c>
      <c r="C599" s="1411">
        <v>9</v>
      </c>
      <c r="D599" s="1411">
        <v>12</v>
      </c>
      <c r="E599" s="1420" t="s">
        <v>302</v>
      </c>
      <c r="F599" s="1421"/>
      <c r="G599" s="1421"/>
      <c r="H599" s="1421"/>
      <c r="I599" s="1422" t="s">
        <v>382</v>
      </c>
      <c r="J599" s="1413" t="s">
        <v>259</v>
      </c>
      <c r="K599" s="1404" t="s">
        <v>254</v>
      </c>
      <c r="L599" s="1399"/>
      <c r="M599" s="1399"/>
      <c r="N599" s="1404"/>
      <c r="O599" s="1399"/>
      <c r="P599" s="1399"/>
    </row>
    <row r="600" spans="1:16" ht="15" customHeight="1">
      <c r="A600" s="1399" t="s">
        <v>101</v>
      </c>
      <c r="B600" s="1414">
        <v>5</v>
      </c>
      <c r="C600" s="1406">
        <v>10</v>
      </c>
      <c r="D600" s="1406">
        <v>12</v>
      </c>
      <c r="E600" s="1423" t="s">
        <v>148</v>
      </c>
      <c r="F600" s="1404" t="s">
        <v>48</v>
      </c>
      <c r="G600" s="1404" t="s">
        <v>229</v>
      </c>
      <c r="H600" s="1404">
        <v>32</v>
      </c>
      <c r="I600" s="1424" t="s">
        <v>147</v>
      </c>
      <c r="J600" s="1413" t="s">
        <v>19</v>
      </c>
      <c r="K600" s="1404" t="s">
        <v>254</v>
      </c>
      <c r="L600" s="1399" t="s">
        <v>348</v>
      </c>
      <c r="M600" s="1399"/>
      <c r="N600" s="1404"/>
      <c r="O600" s="1399" t="s">
        <v>90</v>
      </c>
      <c r="P600" s="1399"/>
    </row>
    <row r="601" spans="1:16" ht="15" customHeight="1">
      <c r="A601" s="1399" t="s">
        <v>340</v>
      </c>
      <c r="B601" s="1414">
        <v>5</v>
      </c>
      <c r="C601" s="1406">
        <v>12</v>
      </c>
      <c r="D601" s="1406">
        <v>16</v>
      </c>
      <c r="E601" s="1423" t="s">
        <v>149</v>
      </c>
      <c r="F601" s="1404" t="s">
        <v>48</v>
      </c>
      <c r="G601" s="1404"/>
      <c r="H601" s="1404">
        <v>48</v>
      </c>
      <c r="I601" s="1424" t="s">
        <v>147</v>
      </c>
      <c r="J601" s="1413" t="s">
        <v>19</v>
      </c>
      <c r="K601" s="1404" t="s">
        <v>254</v>
      </c>
      <c r="L601" s="1399"/>
      <c r="M601" s="1399"/>
      <c r="N601" s="1404"/>
      <c r="O601" s="1399"/>
      <c r="P601" s="1399"/>
    </row>
    <row r="602" spans="1:16" ht="15.75" customHeight="1" thickBot="1">
      <c r="A602" s="1399"/>
      <c r="B602" s="1414">
        <v>5</v>
      </c>
      <c r="C602" s="1406">
        <v>16</v>
      </c>
      <c r="D602" s="1406">
        <v>18</v>
      </c>
      <c r="E602" s="1423" t="s">
        <v>148</v>
      </c>
      <c r="F602" s="1404" t="s">
        <v>48</v>
      </c>
      <c r="G602" s="1404"/>
      <c r="H602" s="1404">
        <v>32</v>
      </c>
      <c r="I602" s="1424" t="s">
        <v>147</v>
      </c>
      <c r="J602" s="1413" t="s">
        <v>19</v>
      </c>
      <c r="K602" s="1404" t="s">
        <v>254</v>
      </c>
      <c r="L602" s="1399"/>
      <c r="M602" s="1399"/>
      <c r="N602" s="1404"/>
      <c r="O602" s="1399"/>
      <c r="P602" s="1399"/>
    </row>
    <row r="603" spans="1:16" ht="15.75" customHeight="1" thickBot="1">
      <c r="A603" s="1399"/>
      <c r="B603" s="1425">
        <v>5</v>
      </c>
      <c r="C603" s="1426">
        <v>15</v>
      </c>
      <c r="D603" s="1426">
        <v>18</v>
      </c>
      <c r="E603" s="1427" t="s">
        <v>302</v>
      </c>
      <c r="F603" s="1427" t="s">
        <v>48</v>
      </c>
      <c r="G603" s="1427"/>
      <c r="H603" s="1427">
        <v>48</v>
      </c>
      <c r="I603" s="1422" t="s">
        <v>435</v>
      </c>
      <c r="J603" s="1413" t="s">
        <v>259</v>
      </c>
      <c r="K603" s="1404" t="s">
        <v>254</v>
      </c>
      <c r="L603" s="1399" t="s">
        <v>301</v>
      </c>
      <c r="M603" s="1399"/>
      <c r="N603" s="1404"/>
      <c r="O603" s="1399" t="s">
        <v>90</v>
      </c>
      <c r="P603" s="1399"/>
    </row>
    <row r="604" spans="1:16" ht="15.75" customHeight="1" thickBot="1">
      <c r="A604" s="1399"/>
      <c r="B604" s="1428">
        <v>3</v>
      </c>
      <c r="C604" s="1401">
        <v>16</v>
      </c>
      <c r="D604" s="1401">
        <v>17</v>
      </c>
      <c r="E604" s="1429" t="s">
        <v>465</v>
      </c>
      <c r="F604" s="1429"/>
      <c r="G604" s="1429"/>
      <c r="H604" s="1401"/>
      <c r="I604" s="1429"/>
      <c r="J604" s="1404" t="s">
        <v>20</v>
      </c>
      <c r="K604" s="1404" t="s">
        <v>254</v>
      </c>
      <c r="L604" s="1399"/>
      <c r="M604" s="1399"/>
      <c r="N604" s="1404"/>
      <c r="O604" s="1399"/>
      <c r="P604" s="1399"/>
    </row>
    <row r="605" spans="1:16" ht="21" customHeight="1">
      <c r="A605" s="1430" t="s">
        <v>244</v>
      </c>
      <c r="B605" s="1431">
        <v>1</v>
      </c>
      <c r="C605" s="1411">
        <v>16</v>
      </c>
      <c r="D605" s="1411">
        <v>18</v>
      </c>
      <c r="E605" s="1421" t="s">
        <v>295</v>
      </c>
      <c r="F605" s="1421" t="s">
        <v>48</v>
      </c>
      <c r="G605" s="1421"/>
      <c r="H605" s="1411">
        <v>40</v>
      </c>
      <c r="I605" s="1422" t="s">
        <v>245</v>
      </c>
      <c r="J605" s="1413" t="s">
        <v>20</v>
      </c>
      <c r="K605" s="1404" t="s">
        <v>25</v>
      </c>
      <c r="L605" s="1399" t="s">
        <v>325</v>
      </c>
      <c r="M605" s="1399"/>
      <c r="N605" s="1404"/>
      <c r="O605" s="1399"/>
      <c r="P605" s="1399"/>
    </row>
    <row r="606" spans="1:16" ht="19.5" customHeight="1" thickBot="1">
      <c r="A606" s="1432" t="s">
        <v>297</v>
      </c>
      <c r="B606" s="1416">
        <v>5</v>
      </c>
      <c r="C606" s="1397">
        <v>13</v>
      </c>
      <c r="D606" s="1397">
        <v>17</v>
      </c>
      <c r="E606" s="1398" t="s">
        <v>296</v>
      </c>
      <c r="F606" s="1398" t="s">
        <v>48</v>
      </c>
      <c r="G606" s="1398"/>
      <c r="H606" s="1398">
        <v>20</v>
      </c>
      <c r="I606" s="1433" t="s">
        <v>365</v>
      </c>
      <c r="J606" s="1413" t="s">
        <v>26</v>
      </c>
      <c r="K606" s="1404" t="s">
        <v>25</v>
      </c>
      <c r="L606" s="1399"/>
      <c r="M606" s="1399"/>
      <c r="N606" s="1404"/>
      <c r="O606" s="1399"/>
      <c r="P606" s="1399"/>
    </row>
    <row r="607" spans="1:16" ht="32.25" customHeight="1">
      <c r="A607" s="1399" t="s">
        <v>294</v>
      </c>
      <c r="B607" s="1402">
        <v>2</v>
      </c>
      <c r="C607" s="1406">
        <v>8</v>
      </c>
      <c r="D607" s="1406">
        <v>20</v>
      </c>
      <c r="E607" s="1404" t="s">
        <v>184</v>
      </c>
      <c r="F607" s="1404" t="s">
        <v>48</v>
      </c>
      <c r="G607" s="1404"/>
      <c r="H607" s="1406">
        <v>28</v>
      </c>
      <c r="I607" s="1434" t="s">
        <v>711</v>
      </c>
      <c r="J607" s="1404" t="s">
        <v>26</v>
      </c>
      <c r="K607" s="1404" t="s">
        <v>25</v>
      </c>
      <c r="L607" s="1399" t="s">
        <v>235</v>
      </c>
      <c r="M607" s="1399" t="s">
        <v>293</v>
      </c>
      <c r="N607" s="1404"/>
      <c r="O607" s="1399"/>
      <c r="P607" s="1399"/>
    </row>
    <row r="608" spans="1:16" ht="21" customHeight="1">
      <c r="A608" s="1399"/>
      <c r="B608" s="1435">
        <v>2</v>
      </c>
      <c r="C608" s="1418">
        <v>8</v>
      </c>
      <c r="D608" s="1418">
        <v>11</v>
      </c>
      <c r="E608" s="1419" t="s">
        <v>183</v>
      </c>
      <c r="F608" s="1419" t="s">
        <v>48</v>
      </c>
      <c r="G608" s="1419"/>
      <c r="H608" s="1418">
        <v>48</v>
      </c>
      <c r="I608" s="1419" t="s">
        <v>453</v>
      </c>
      <c r="J608" s="1404" t="s">
        <v>14</v>
      </c>
      <c r="K608" s="1404" t="s">
        <v>254</v>
      </c>
      <c r="L608" s="1399"/>
      <c r="M608" s="1399"/>
      <c r="N608" s="1404"/>
      <c r="O608" s="1399"/>
      <c r="P608" s="1399"/>
    </row>
    <row r="609" spans="1:16" ht="18" customHeight="1">
      <c r="A609" s="1399"/>
      <c r="B609" s="1402">
        <v>3</v>
      </c>
      <c r="C609" s="1406">
        <v>8</v>
      </c>
      <c r="D609" s="1406">
        <v>10</v>
      </c>
      <c r="E609" s="1404" t="s">
        <v>331</v>
      </c>
      <c r="F609" s="1404" t="s">
        <v>48</v>
      </c>
      <c r="G609" s="1404"/>
      <c r="H609" s="1406" t="s">
        <v>122</v>
      </c>
      <c r="I609" s="1404" t="s">
        <v>485</v>
      </c>
      <c r="J609" s="1404" t="s">
        <v>19</v>
      </c>
      <c r="K609" s="1404" t="s">
        <v>254</v>
      </c>
      <c r="L609" s="1399"/>
      <c r="M609" s="1399"/>
      <c r="N609" s="1404"/>
      <c r="O609" s="1399"/>
      <c r="P609" s="1399"/>
    </row>
    <row r="610" spans="1:16" ht="12.75" customHeight="1">
      <c r="A610" s="1399"/>
      <c r="B610" s="1402">
        <v>4</v>
      </c>
      <c r="C610" s="1406">
        <v>15</v>
      </c>
      <c r="D610" s="1406">
        <v>18</v>
      </c>
      <c r="E610" s="1404" t="s">
        <v>236</v>
      </c>
      <c r="F610" s="1404">
        <v>3</v>
      </c>
      <c r="G610" s="1404">
        <v>6</v>
      </c>
      <c r="H610" s="1406" t="s">
        <v>122</v>
      </c>
      <c r="I610" s="1404" t="s">
        <v>330</v>
      </c>
      <c r="J610" s="1404" t="s">
        <v>19</v>
      </c>
      <c r="K610" s="1404" t="s">
        <v>238</v>
      </c>
      <c r="L610" s="1399"/>
      <c r="M610" s="1399"/>
      <c r="N610" s="1404"/>
      <c r="O610" s="1399"/>
      <c r="P610" s="1399"/>
    </row>
    <row r="611" spans="1:16" ht="12.75" customHeight="1">
      <c r="A611" s="1399"/>
      <c r="B611" s="1402">
        <v>4</v>
      </c>
      <c r="C611" s="1406">
        <v>16</v>
      </c>
      <c r="D611" s="1406">
        <v>19</v>
      </c>
      <c r="E611" s="1404" t="s">
        <v>241</v>
      </c>
      <c r="F611" s="1404">
        <v>3</v>
      </c>
      <c r="G611" s="1404">
        <v>6</v>
      </c>
      <c r="H611" s="1406" t="s">
        <v>122</v>
      </c>
      <c r="I611" s="1404" t="s">
        <v>237</v>
      </c>
      <c r="J611" s="1404" t="s">
        <v>20</v>
      </c>
      <c r="K611" s="1404" t="s">
        <v>238</v>
      </c>
      <c r="L611" s="1399"/>
      <c r="M611" s="1399"/>
      <c r="N611" s="1404"/>
      <c r="O611" s="1399"/>
      <c r="P611" s="1399"/>
    </row>
    <row r="612" spans="1:16" ht="12.75" customHeight="1">
      <c r="A612" s="1399" t="s">
        <v>429</v>
      </c>
      <c r="B612" s="1402">
        <v>3</v>
      </c>
      <c r="C612" s="1406">
        <v>8</v>
      </c>
      <c r="D612" s="1406">
        <v>10</v>
      </c>
      <c r="E612" s="1404" t="s">
        <v>356</v>
      </c>
      <c r="F612" s="1404" t="s">
        <v>48</v>
      </c>
      <c r="G612" s="1404"/>
      <c r="H612" s="1406">
        <v>16</v>
      </c>
      <c r="I612" s="1404" t="s">
        <v>355</v>
      </c>
      <c r="J612" s="1404" t="s">
        <v>14</v>
      </c>
      <c r="K612" s="1404" t="s">
        <v>254</v>
      </c>
      <c r="L612" s="1399" t="s">
        <v>354</v>
      </c>
      <c r="M612" s="1399"/>
      <c r="N612" s="1404"/>
      <c r="O612" s="1399"/>
      <c r="P612" s="1399"/>
    </row>
    <row r="613" spans="1:16" ht="12.75" customHeight="1">
      <c r="A613" s="1399" t="s">
        <v>429</v>
      </c>
      <c r="B613" s="1402">
        <v>4</v>
      </c>
      <c r="C613" s="1406">
        <v>8</v>
      </c>
      <c r="D613" s="1406">
        <v>10</v>
      </c>
      <c r="E613" s="1404" t="s">
        <v>358</v>
      </c>
      <c r="F613" s="1404" t="s">
        <v>48</v>
      </c>
      <c r="G613" s="1404"/>
      <c r="H613" s="1406">
        <v>16</v>
      </c>
      <c r="I613" s="1404" t="s">
        <v>355</v>
      </c>
      <c r="J613" s="1404" t="s">
        <v>17</v>
      </c>
      <c r="K613" s="1404" t="s">
        <v>254</v>
      </c>
      <c r="L613" s="1399" t="s">
        <v>354</v>
      </c>
      <c r="M613" s="1399"/>
      <c r="N613" s="1404"/>
      <c r="O613" s="1399"/>
      <c r="P613" s="1399"/>
    </row>
    <row r="614" spans="1:16" ht="12.75" customHeight="1">
      <c r="A614" s="1399" t="s">
        <v>429</v>
      </c>
      <c r="B614" s="1402">
        <v>4</v>
      </c>
      <c r="C614" s="1406">
        <v>10</v>
      </c>
      <c r="D614" s="1406">
        <v>13</v>
      </c>
      <c r="E614" s="1404" t="s">
        <v>357</v>
      </c>
      <c r="F614" s="1404" t="s">
        <v>48</v>
      </c>
      <c r="G614" s="1404"/>
      <c r="H614" s="1406">
        <v>32</v>
      </c>
      <c r="I614" s="1404" t="s">
        <v>359</v>
      </c>
      <c r="J614" s="1404" t="s">
        <v>259</v>
      </c>
      <c r="K614" s="1404" t="s">
        <v>254</v>
      </c>
      <c r="L614" s="1399" t="s">
        <v>354</v>
      </c>
      <c r="M614" s="1399"/>
      <c r="N614" s="1404"/>
      <c r="O614" s="1399"/>
      <c r="P614" s="1399"/>
    </row>
    <row r="615" spans="1:16" s="4" customFormat="1" ht="13.5" customHeight="1" thickBot="1">
      <c r="A615" s="1395" t="s">
        <v>406</v>
      </c>
      <c r="B615" s="1396">
        <v>3</v>
      </c>
      <c r="C615" s="1397">
        <v>12</v>
      </c>
      <c r="D615" s="1397">
        <v>14</v>
      </c>
      <c r="E615" s="1398" t="s">
        <v>385</v>
      </c>
      <c r="F615" s="1398" t="s">
        <v>48</v>
      </c>
      <c r="G615" s="1436"/>
      <c r="H615" s="1398"/>
      <c r="I615" s="1398" t="s">
        <v>386</v>
      </c>
      <c r="J615" s="1398" t="s">
        <v>259</v>
      </c>
      <c r="K615" s="1398" t="s">
        <v>254</v>
      </c>
      <c r="L615" s="1395" t="s">
        <v>433</v>
      </c>
      <c r="M615" s="1395"/>
      <c r="N615" s="1398"/>
      <c r="O615" s="1395"/>
      <c r="P615" s="1405"/>
    </row>
    <row r="616" spans="1:16" s="4" customFormat="1" ht="12.75" customHeight="1">
      <c r="A616" s="1399"/>
      <c r="B616" s="1400">
        <v>2</v>
      </c>
      <c r="C616" s="1401">
        <v>13</v>
      </c>
      <c r="D616" s="1401">
        <v>14.3</v>
      </c>
      <c r="E616" s="1404" t="s">
        <v>713</v>
      </c>
      <c r="F616" s="1429" t="s">
        <v>48</v>
      </c>
      <c r="G616" s="1437"/>
      <c r="H616" s="1429"/>
      <c r="I616" s="1429" t="s">
        <v>491</v>
      </c>
      <c r="J616" s="1429" t="s">
        <v>17</v>
      </c>
      <c r="K616" s="1429" t="s">
        <v>254</v>
      </c>
      <c r="L616" s="1399"/>
      <c r="M616" s="1399"/>
      <c r="N616" s="1429"/>
      <c r="O616" s="1399"/>
      <c r="P616" s="1405"/>
    </row>
    <row r="617" spans="1:16" ht="12.75" customHeight="1">
      <c r="A617" s="1399" t="s">
        <v>430</v>
      </c>
      <c r="B617" s="1435">
        <v>2</v>
      </c>
      <c r="C617" s="1418">
        <v>15</v>
      </c>
      <c r="D617" s="1418">
        <v>17</v>
      </c>
      <c r="E617" s="1419" t="s">
        <v>427</v>
      </c>
      <c r="F617" s="1419" t="s">
        <v>48</v>
      </c>
      <c r="G617" s="1419"/>
      <c r="H617" s="1418">
        <v>32</v>
      </c>
      <c r="I617" s="1419" t="s">
        <v>424</v>
      </c>
      <c r="J617" s="1419" t="s">
        <v>12</v>
      </c>
      <c r="K617" s="1419" t="s">
        <v>21</v>
      </c>
      <c r="L617" s="1399"/>
      <c r="M617" s="1399"/>
      <c r="N617" s="1419"/>
      <c r="O617" s="1399"/>
      <c r="P617" s="1399"/>
    </row>
    <row r="618" spans="1:16" ht="12.75" customHeight="1">
      <c r="A618" s="1399" t="s">
        <v>418</v>
      </c>
      <c r="B618" s="1402">
        <v>3</v>
      </c>
      <c r="C618" s="1406">
        <v>8</v>
      </c>
      <c r="D618" s="1406">
        <v>10</v>
      </c>
      <c r="E618" s="1404" t="s">
        <v>419</v>
      </c>
      <c r="F618" s="1404" t="s">
        <v>48</v>
      </c>
      <c r="G618" s="1404"/>
      <c r="H618" s="1406">
        <v>32</v>
      </c>
      <c r="I618" s="1404" t="s">
        <v>428</v>
      </c>
      <c r="J618" s="1404" t="s">
        <v>14</v>
      </c>
      <c r="K618" s="1404" t="s">
        <v>23</v>
      </c>
      <c r="L618" s="1404" t="s">
        <v>355</v>
      </c>
      <c r="M618" s="1399"/>
      <c r="N618" s="1404"/>
      <c r="O618" s="1399"/>
      <c r="P618" s="1399"/>
    </row>
    <row r="619" spans="1:16" ht="12.75" customHeight="1">
      <c r="A619" s="1399"/>
      <c r="B619" s="1402">
        <v>4</v>
      </c>
      <c r="C619" s="1406">
        <v>8</v>
      </c>
      <c r="D619" s="1406">
        <v>10</v>
      </c>
      <c r="E619" s="1404" t="s">
        <v>420</v>
      </c>
      <c r="F619" s="1404" t="s">
        <v>48</v>
      </c>
      <c r="G619" s="1404"/>
      <c r="H619" s="1406">
        <v>32</v>
      </c>
      <c r="I619" s="1404" t="s">
        <v>431</v>
      </c>
      <c r="J619" s="1404" t="s">
        <v>17</v>
      </c>
      <c r="K619" s="1404" t="s">
        <v>23</v>
      </c>
      <c r="L619" s="1399"/>
      <c r="M619" s="1399"/>
      <c r="N619" s="1404"/>
      <c r="O619" s="1399"/>
      <c r="P619" s="1399"/>
    </row>
    <row r="620" spans="1:16" ht="12.75" customHeight="1">
      <c r="A620" s="1399"/>
      <c r="B620" s="1402">
        <v>4</v>
      </c>
      <c r="C620" s="1406">
        <v>8</v>
      </c>
      <c r="D620" s="1406">
        <v>10</v>
      </c>
      <c r="E620" s="1404" t="s">
        <v>420</v>
      </c>
      <c r="F620" s="1404" t="s">
        <v>48</v>
      </c>
      <c r="G620" s="1404"/>
      <c r="H620" s="1406">
        <v>32</v>
      </c>
      <c r="I620" s="1404" t="s">
        <v>490</v>
      </c>
      <c r="J620" s="1404" t="s">
        <v>14</v>
      </c>
      <c r="K620" s="1404" t="s">
        <v>23</v>
      </c>
      <c r="L620" s="1399"/>
      <c r="M620" s="1399"/>
      <c r="N620" s="1404"/>
      <c r="O620" s="1399"/>
      <c r="P620" s="1399"/>
    </row>
    <row r="621" spans="1:16" ht="12.75" customHeight="1">
      <c r="A621" s="1399"/>
      <c r="B621" s="1402">
        <v>4</v>
      </c>
      <c r="C621" s="1406">
        <v>10</v>
      </c>
      <c r="D621" s="1406">
        <v>13</v>
      </c>
      <c r="E621" s="1404" t="s">
        <v>421</v>
      </c>
      <c r="F621" s="1404" t="s">
        <v>48</v>
      </c>
      <c r="G621" s="1404"/>
      <c r="H621" s="1406">
        <v>48</v>
      </c>
      <c r="I621" s="1404" t="s">
        <v>432</v>
      </c>
      <c r="J621" s="1404" t="s">
        <v>24</v>
      </c>
      <c r="K621" s="1404" t="s">
        <v>23</v>
      </c>
      <c r="L621" s="1399"/>
      <c r="M621" s="1399"/>
      <c r="N621" s="1404"/>
      <c r="O621" s="1399"/>
      <c r="P621" s="1399"/>
    </row>
    <row r="622" spans="1:16" ht="12.75" customHeight="1">
      <c r="A622" s="1399"/>
      <c r="B622" s="1402">
        <v>5</v>
      </c>
      <c r="C622" s="1406">
        <v>8</v>
      </c>
      <c r="D622" s="1406">
        <v>10</v>
      </c>
      <c r="E622" s="1404" t="s">
        <v>423</v>
      </c>
      <c r="F622" s="1404" t="s">
        <v>48</v>
      </c>
      <c r="G622" s="1404"/>
      <c r="H622" s="1406">
        <v>32</v>
      </c>
      <c r="I622" s="1404" t="s">
        <v>434</v>
      </c>
      <c r="J622" s="1404" t="s">
        <v>425</v>
      </c>
      <c r="K622" s="1404" t="s">
        <v>21</v>
      </c>
      <c r="L622" s="1399"/>
      <c r="M622" s="1399"/>
      <c r="N622" s="1404"/>
      <c r="O622" s="1399"/>
      <c r="P622" s="1399"/>
    </row>
    <row r="623" spans="1:16" ht="12.75" customHeight="1">
      <c r="A623" s="1399"/>
      <c r="B623" s="1402">
        <v>5</v>
      </c>
      <c r="C623" s="1406">
        <v>10</v>
      </c>
      <c r="D623" s="1406">
        <v>12</v>
      </c>
      <c r="E623" s="1404" t="s">
        <v>426</v>
      </c>
      <c r="F623" s="1404" t="s">
        <v>48</v>
      </c>
      <c r="G623" s="1404"/>
      <c r="H623" s="1406"/>
      <c r="I623" s="1404" t="s">
        <v>434</v>
      </c>
      <c r="J623" s="1404" t="s">
        <v>425</v>
      </c>
      <c r="K623" s="1404" t="s">
        <v>21</v>
      </c>
      <c r="L623" s="1399"/>
      <c r="M623" s="1399"/>
      <c r="N623" s="1404"/>
      <c r="O623" s="1399"/>
      <c r="P623" s="1399"/>
    </row>
    <row r="624" spans="1:16" ht="12.75" customHeight="1">
      <c r="A624" s="1399"/>
      <c r="B624" s="1402">
        <v>1</v>
      </c>
      <c r="C624" s="1406">
        <v>16</v>
      </c>
      <c r="D624" s="1406">
        <v>18</v>
      </c>
      <c r="E624" s="1404" t="s">
        <v>416</v>
      </c>
      <c r="F624" s="1404" t="s">
        <v>48</v>
      </c>
      <c r="G624" s="1404"/>
      <c r="H624" s="1406">
        <v>32</v>
      </c>
      <c r="I624" s="1404" t="s">
        <v>417</v>
      </c>
      <c r="J624" s="1404" t="s">
        <v>12</v>
      </c>
      <c r="K624" s="1404" t="s">
        <v>21</v>
      </c>
      <c r="L624" s="1399"/>
      <c r="M624" s="1399"/>
      <c r="N624" s="1404"/>
      <c r="O624" s="1399"/>
      <c r="P624" s="1399"/>
    </row>
    <row r="625" ht="12.75">
      <c r="E625" s="457"/>
    </row>
  </sheetData>
  <sheetProtection/>
  <autoFilter ref="A3:N625">
    <sortState ref="A4:N625">
      <sortCondition descending="1" sortBy="value" ref="B4:B625"/>
    </sortState>
  </autoFilter>
  <printOptions/>
  <pageMargins left="0.1968503937007874" right="0.35433070866141736" top="0.35433070866141736" bottom="0.15748031496062992" header="0.2362204724409449" footer="0.15748031496062992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37" sqref="D37"/>
    </sheetView>
  </sheetViews>
  <sheetFormatPr defaultColWidth="9.140625" defaultRowHeight="12.75"/>
  <sheetData/>
  <sheetProtection/>
  <printOptions/>
  <pageMargins left="0.36" right="0.31" top="0.3" bottom="0.23" header="0.24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="110" zoomScaleNormal="110" zoomScalePageLayoutView="0" workbookViewId="0" topLeftCell="A10">
      <selection activeCell="F11" sqref="F11:G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7.421875" style="0" customWidth="1"/>
    <col min="4" max="4" width="6.7109375" style="0" customWidth="1"/>
    <col min="5" max="5" width="7.00390625" style="0" customWidth="1"/>
    <col min="6" max="6" width="9.28125" style="0" customWidth="1"/>
    <col min="7" max="7" width="7.140625" style="0" customWidth="1"/>
    <col min="8" max="8" width="6.8515625" style="0" customWidth="1"/>
    <col min="9" max="9" width="6.28125" style="0" customWidth="1"/>
    <col min="10" max="10" width="7.00390625" style="0" customWidth="1"/>
    <col min="11" max="11" width="8.28125" style="0" customWidth="1"/>
    <col min="12" max="12" width="4.00390625" style="0" customWidth="1"/>
    <col min="13" max="13" width="3.57421875" style="0" customWidth="1"/>
    <col min="14" max="14" width="13.7109375" style="0" customWidth="1"/>
    <col min="15" max="15" width="6.28125" style="0" customWidth="1"/>
    <col min="16" max="16" width="4.7109375" style="0" customWidth="1"/>
    <col min="17" max="17" width="7.28125" style="0" customWidth="1"/>
    <col min="18" max="18" width="9.421875" style="0" customWidth="1"/>
    <col min="19" max="19" width="10.00390625" style="0" customWidth="1"/>
    <col min="20" max="20" width="8.421875" style="0" customWidth="1"/>
    <col min="21" max="21" width="8.00390625" style="0" customWidth="1"/>
    <col min="22" max="22" width="7.28125" style="0" customWidth="1"/>
    <col min="24" max="24" width="5.00390625" style="0" customWidth="1"/>
    <col min="25" max="25" width="6.57421875" style="0" customWidth="1"/>
    <col min="26" max="26" width="0.5625" style="0" hidden="1" customWidth="1"/>
    <col min="27" max="27" width="4.421875" style="0" hidden="1" customWidth="1"/>
    <col min="28" max="28" width="4.8515625" style="0" customWidth="1"/>
    <col min="29" max="29" width="4.57421875" style="0" customWidth="1"/>
  </cols>
  <sheetData>
    <row r="1" s="832" customFormat="1" ht="13.5" customHeight="1" thickBot="1">
      <c r="A1" s="831"/>
    </row>
    <row r="2" spans="4:11" ht="35.25" customHeight="1">
      <c r="D2" s="30" t="s">
        <v>673</v>
      </c>
      <c r="E2" s="1093"/>
      <c r="F2" s="1093"/>
      <c r="G2" s="1093"/>
      <c r="H2" s="1093"/>
      <c r="I2" s="1093"/>
      <c r="K2" s="30" t="s">
        <v>574</v>
      </c>
    </row>
    <row r="3" ht="19.5" customHeight="1" thickBot="1">
      <c r="A3" t="s">
        <v>279</v>
      </c>
    </row>
    <row r="4" spans="1:29" ht="23.25" customHeight="1" thickBot="1">
      <c r="A4" s="804" t="s">
        <v>274</v>
      </c>
      <c r="B4" s="1034">
        <v>8</v>
      </c>
      <c r="C4" s="1035">
        <v>9</v>
      </c>
      <c r="D4" s="1034">
        <v>10</v>
      </c>
      <c r="E4" s="1035">
        <v>11</v>
      </c>
      <c r="F4" s="1034">
        <v>12</v>
      </c>
      <c r="G4" s="1035">
        <v>13</v>
      </c>
      <c r="H4" s="1036">
        <v>14</v>
      </c>
      <c r="I4" s="1035">
        <v>15</v>
      </c>
      <c r="J4" s="1034">
        <v>16</v>
      </c>
      <c r="K4" s="1035">
        <v>17</v>
      </c>
      <c r="L4" s="1033">
        <v>18</v>
      </c>
      <c r="M4" s="1037">
        <v>19</v>
      </c>
      <c r="N4" s="1113" t="s">
        <v>786</v>
      </c>
      <c r="O4" s="1036">
        <v>8</v>
      </c>
      <c r="P4" s="1037">
        <v>9</v>
      </c>
      <c r="Q4" s="1034">
        <v>10</v>
      </c>
      <c r="R4" s="1037">
        <v>11</v>
      </c>
      <c r="S4" s="1036">
        <v>12</v>
      </c>
      <c r="T4" s="1038">
        <v>13</v>
      </c>
      <c r="U4" s="1034">
        <v>14</v>
      </c>
      <c r="V4" s="1037">
        <v>15</v>
      </c>
      <c r="W4" s="1034">
        <v>16</v>
      </c>
      <c r="X4" s="1038">
        <v>17</v>
      </c>
      <c r="Y4" s="1120">
        <v>18</v>
      </c>
      <c r="Z4" s="300">
        <v>19</v>
      </c>
      <c r="AA4" s="300">
        <v>20</v>
      </c>
      <c r="AB4" s="1037">
        <v>19</v>
      </c>
      <c r="AC4" s="1037">
        <v>20</v>
      </c>
    </row>
    <row r="5" spans="1:29" ht="15.75">
      <c r="A5" s="1126" t="s">
        <v>81</v>
      </c>
      <c r="B5" s="1866" t="s">
        <v>909</v>
      </c>
      <c r="C5" s="1867"/>
      <c r="D5" s="1867"/>
      <c r="E5" s="1737"/>
      <c r="F5" s="1232" t="s">
        <v>903</v>
      </c>
      <c r="G5" s="1232"/>
      <c r="H5" s="1868"/>
      <c r="I5" s="1868"/>
      <c r="J5" s="1880" t="s">
        <v>911</v>
      </c>
      <c r="K5" s="1880"/>
      <c r="L5" s="1180"/>
      <c r="M5" s="1117"/>
      <c r="N5" s="1134" t="s">
        <v>81</v>
      </c>
      <c r="O5" s="1309"/>
      <c r="P5" s="1310"/>
      <c r="Q5" s="1609" t="s">
        <v>812</v>
      </c>
      <c r="R5" s="1609"/>
      <c r="S5" s="1775" t="s">
        <v>812</v>
      </c>
      <c r="T5" s="1896"/>
      <c r="U5" s="1893"/>
      <c r="V5" s="1894"/>
      <c r="W5" s="1881" t="s">
        <v>627</v>
      </c>
      <c r="X5" s="1882"/>
      <c r="Y5" s="1883"/>
      <c r="Z5" s="1201"/>
      <c r="AA5" s="1201"/>
      <c r="AB5" s="1179"/>
      <c r="AC5" s="1175"/>
    </row>
    <row r="6" spans="1:32" ht="18">
      <c r="A6" s="1127" t="s">
        <v>82</v>
      </c>
      <c r="B6" s="1870" t="s">
        <v>734</v>
      </c>
      <c r="C6" s="1871"/>
      <c r="D6" s="1871"/>
      <c r="E6" s="1765" t="s">
        <v>878</v>
      </c>
      <c r="F6" s="1766"/>
      <c r="G6" s="1765" t="s">
        <v>812</v>
      </c>
      <c r="H6" s="1766"/>
      <c r="I6" s="1444"/>
      <c r="J6" s="1528" t="s">
        <v>773</v>
      </c>
      <c r="K6" s="1529"/>
      <c r="L6" s="1530"/>
      <c r="M6" s="1118"/>
      <c r="N6" s="1135" t="s">
        <v>82</v>
      </c>
      <c r="O6" s="1612" t="s">
        <v>789</v>
      </c>
      <c r="P6" s="1613"/>
      <c r="Q6" s="1290"/>
      <c r="R6" s="1555"/>
      <c r="S6" s="1290" t="s">
        <v>919</v>
      </c>
      <c r="T6" s="1555"/>
      <c r="U6" s="1748"/>
      <c r="V6" s="1749"/>
      <c r="W6" s="1750"/>
      <c r="X6" s="1229"/>
      <c r="Y6" s="1197"/>
      <c r="Z6" s="301"/>
      <c r="AA6" s="301"/>
      <c r="AB6" s="1658" t="s">
        <v>648</v>
      </c>
      <c r="AC6" s="1659"/>
      <c r="AD6" s="1265"/>
      <c r="AE6" s="1265"/>
      <c r="AF6" s="1265"/>
    </row>
    <row r="7" spans="1:29" ht="15.75">
      <c r="A7" s="1127" t="s">
        <v>83</v>
      </c>
      <c r="B7" s="1869" t="s">
        <v>876</v>
      </c>
      <c r="C7" s="1855"/>
      <c r="D7" s="1769" t="s">
        <v>877</v>
      </c>
      <c r="E7" s="1769"/>
      <c r="F7" s="1888" t="s">
        <v>784</v>
      </c>
      <c r="G7" s="1889"/>
      <c r="H7" s="1769" t="s">
        <v>625</v>
      </c>
      <c r="I7" s="1769"/>
      <c r="J7" s="1769" t="s">
        <v>625</v>
      </c>
      <c r="K7" s="1769"/>
      <c r="L7" s="1183" t="s">
        <v>422</v>
      </c>
      <c r="M7" s="1119"/>
      <c r="N7" s="1135" t="s">
        <v>83</v>
      </c>
      <c r="O7" s="1884"/>
      <c r="P7" s="1885"/>
      <c r="Q7" s="1811" t="s">
        <v>232</v>
      </c>
      <c r="R7" s="1899"/>
      <c r="S7" s="1886" t="s">
        <v>380</v>
      </c>
      <c r="T7" s="1887"/>
      <c r="U7" s="1844" t="s">
        <v>454</v>
      </c>
      <c r="V7" s="1845"/>
      <c r="W7" s="1769" t="s">
        <v>872</v>
      </c>
      <c r="X7" s="1769"/>
      <c r="Y7" s="1844" t="s">
        <v>872</v>
      </c>
      <c r="Z7" s="1860"/>
      <c r="AA7" s="1860"/>
      <c r="AB7" s="1845"/>
      <c r="AC7" s="1158"/>
    </row>
    <row r="8" spans="1:31" ht="16.5" customHeight="1">
      <c r="A8" s="1127" t="s">
        <v>84</v>
      </c>
      <c r="B8" s="1774"/>
      <c r="C8" s="1774"/>
      <c r="D8" s="1769" t="s">
        <v>329</v>
      </c>
      <c r="E8" s="1769"/>
      <c r="F8" s="1765" t="s">
        <v>896</v>
      </c>
      <c r="G8" s="1837"/>
      <c r="H8" s="1766"/>
      <c r="I8" s="1308"/>
      <c r="J8" s="1444"/>
      <c r="K8" s="1856"/>
      <c r="L8" s="1856"/>
      <c r="M8" s="1305"/>
      <c r="N8" s="1135" t="s">
        <v>84</v>
      </c>
      <c r="O8" s="1757" t="s">
        <v>162</v>
      </c>
      <c r="P8" s="1758"/>
      <c r="Q8" s="1758"/>
      <c r="R8" s="1758"/>
      <c r="S8" s="1121" t="s">
        <v>380</v>
      </c>
      <c r="T8" s="1765" t="s">
        <v>616</v>
      </c>
      <c r="U8" s="1766"/>
      <c r="V8" s="1877" t="s">
        <v>787</v>
      </c>
      <c r="W8" s="1878"/>
      <c r="X8" s="1624"/>
      <c r="Y8" s="1634"/>
      <c r="Z8" s="1635"/>
      <c r="AA8" s="1635"/>
      <c r="AB8" s="1946" t="s">
        <v>920</v>
      </c>
      <c r="AC8" s="1947"/>
      <c r="AD8" s="1849"/>
      <c r="AE8" s="1849"/>
    </row>
    <row r="9" spans="1:29" ht="16.5" thickBot="1">
      <c r="A9" s="1128" t="s">
        <v>85</v>
      </c>
      <c r="B9" s="1184"/>
      <c r="C9" s="1801" t="s">
        <v>905</v>
      </c>
      <c r="D9" s="1863"/>
      <c r="E9" s="1864"/>
      <c r="F9" s="1890" t="s">
        <v>703</v>
      </c>
      <c r="G9" s="1891"/>
      <c r="H9" s="1892"/>
      <c r="I9" s="1297" t="s">
        <v>662</v>
      </c>
      <c r="J9" s="1298"/>
      <c r="K9" s="1297"/>
      <c r="L9" s="1176"/>
      <c r="M9" s="1189"/>
      <c r="N9" s="1160" t="s">
        <v>85</v>
      </c>
      <c r="O9" s="1852" t="s">
        <v>391</v>
      </c>
      <c r="P9" s="1853"/>
      <c r="Q9" s="1895" t="s">
        <v>146</v>
      </c>
      <c r="R9" s="1895"/>
      <c r="S9" s="1874" t="s">
        <v>633</v>
      </c>
      <c r="T9" s="1897"/>
      <c r="U9" s="1874" t="s">
        <v>146</v>
      </c>
      <c r="V9" s="1875"/>
      <c r="W9" s="1876"/>
      <c r="X9" s="1857" t="s">
        <v>262</v>
      </c>
      <c r="Y9" s="1858"/>
      <c r="Z9" s="1858"/>
      <c r="AA9" s="1858"/>
      <c r="AB9" s="1858"/>
      <c r="AC9" s="1859"/>
    </row>
    <row r="10" spans="1:29" ht="21" customHeight="1" thickBot="1">
      <c r="A10" s="805" t="s">
        <v>275</v>
      </c>
      <c r="B10" s="1034">
        <v>8</v>
      </c>
      <c r="C10" s="1039">
        <v>9</v>
      </c>
      <c r="D10" s="1040">
        <v>10</v>
      </c>
      <c r="E10" s="1041">
        <v>11</v>
      </c>
      <c r="F10" s="1036">
        <v>12</v>
      </c>
      <c r="G10" s="1037">
        <v>13</v>
      </c>
      <c r="H10" s="1034">
        <v>14</v>
      </c>
      <c r="I10" s="1037">
        <v>15</v>
      </c>
      <c r="J10" s="1034">
        <v>16</v>
      </c>
      <c r="K10" s="1037">
        <v>17</v>
      </c>
      <c r="L10" s="1033">
        <v>18</v>
      </c>
      <c r="M10" s="1037">
        <v>19</v>
      </c>
      <c r="N10" s="804" t="s">
        <v>668</v>
      </c>
      <c r="O10" s="1034">
        <v>8</v>
      </c>
      <c r="P10" s="1037">
        <v>9</v>
      </c>
      <c r="Q10" s="1034">
        <v>10</v>
      </c>
      <c r="R10" s="1038">
        <v>11</v>
      </c>
      <c r="S10" s="1120">
        <v>12</v>
      </c>
      <c r="T10" s="1120">
        <v>13</v>
      </c>
      <c r="U10" s="1120">
        <v>14</v>
      </c>
      <c r="V10" s="1120">
        <v>15</v>
      </c>
      <c r="W10" s="1120">
        <v>16</v>
      </c>
      <c r="X10" s="1120">
        <v>17</v>
      </c>
      <c r="Y10" s="1120">
        <v>18</v>
      </c>
      <c r="Z10" s="300">
        <v>19</v>
      </c>
      <c r="AA10" s="300">
        <v>20</v>
      </c>
      <c r="AB10" s="1146">
        <v>19</v>
      </c>
      <c r="AC10" s="1037">
        <v>20</v>
      </c>
    </row>
    <row r="11" spans="1:31" ht="15.75">
      <c r="A11" s="1127" t="s">
        <v>81</v>
      </c>
      <c r="B11" s="1840" t="s">
        <v>625</v>
      </c>
      <c r="C11" s="1841"/>
      <c r="D11" s="1865" t="s">
        <v>628</v>
      </c>
      <c r="E11" s="1865"/>
      <c r="F11" s="1758" t="s">
        <v>625</v>
      </c>
      <c r="G11" s="1758"/>
      <c r="H11" s="1861" t="s">
        <v>660</v>
      </c>
      <c r="I11" s="1862"/>
      <c r="J11" s="1312"/>
      <c r="K11" s="1645"/>
      <c r="L11" s="1645"/>
      <c r="M11" s="1646"/>
      <c r="N11" s="1137" t="s">
        <v>81</v>
      </c>
      <c r="O11" s="1879" t="s">
        <v>816</v>
      </c>
      <c r="P11" s="1814"/>
      <c r="Q11" s="1900" t="s">
        <v>97</v>
      </c>
      <c r="R11" s="1900"/>
      <c r="S11" s="1872" t="s">
        <v>97</v>
      </c>
      <c r="T11" s="1873"/>
      <c r="U11" s="1872" t="s">
        <v>596</v>
      </c>
      <c r="V11" s="1873"/>
      <c r="W11" s="1640"/>
      <c r="X11" s="1644"/>
      <c r="Y11" s="1641"/>
      <c r="Z11" s="1642"/>
      <c r="AA11" s="1642"/>
      <c r="AB11" s="1643"/>
      <c r="AC11" s="1175"/>
      <c r="AE11" s="1291"/>
    </row>
    <row r="12" spans="1:29" ht="15.75">
      <c r="A12" s="1127" t="s">
        <v>82</v>
      </c>
      <c r="B12" s="1181"/>
      <c r="C12" s="1842"/>
      <c r="D12" s="1843"/>
      <c r="E12" s="1273"/>
      <c r="F12" s="1844" t="s">
        <v>625</v>
      </c>
      <c r="G12" s="1845"/>
      <c r="H12" s="1847"/>
      <c r="I12" s="1848"/>
      <c r="J12" s="1709"/>
      <c r="K12" s="1185"/>
      <c r="L12" s="1186"/>
      <c r="M12" s="1116"/>
      <c r="N12" s="1135" t="s">
        <v>82</v>
      </c>
      <c r="O12" s="1850" t="s">
        <v>99</v>
      </c>
      <c r="P12" s="1851"/>
      <c r="Q12" s="1851"/>
      <c r="R12" s="1197"/>
      <c r="S12" s="1762" t="s">
        <v>329</v>
      </c>
      <c r="T12" s="1764"/>
      <c r="U12" s="1844" t="s">
        <v>661</v>
      </c>
      <c r="V12" s="1860"/>
      <c r="W12" s="1845"/>
      <c r="X12" s="1122"/>
      <c r="Y12" s="1194"/>
      <c r="Z12" s="1186"/>
      <c r="AA12" s="1186"/>
      <c r="AB12" s="1081"/>
      <c r="AC12" s="1158"/>
    </row>
    <row r="13" spans="1:31" ht="15.75">
      <c r="A13" s="1127" t="s">
        <v>83</v>
      </c>
      <c r="B13" s="1187"/>
      <c r="C13" s="1846" t="s">
        <v>414</v>
      </c>
      <c r="D13" s="1846"/>
      <c r="E13" s="1846"/>
      <c r="F13" s="1758" t="s">
        <v>653</v>
      </c>
      <c r="G13" s="1758"/>
      <c r="H13" s="1769" t="s">
        <v>329</v>
      </c>
      <c r="I13" s="1769"/>
      <c r="J13" s="1855" t="s">
        <v>897</v>
      </c>
      <c r="K13" s="1855"/>
      <c r="L13" s="1774"/>
      <c r="M13" s="1774"/>
      <c r="N13" s="1135" t="s">
        <v>83</v>
      </c>
      <c r="O13" s="1757" t="s">
        <v>329</v>
      </c>
      <c r="P13" s="1758"/>
      <c r="Q13" s="1778" t="s">
        <v>231</v>
      </c>
      <c r="R13" s="1778"/>
      <c r="S13" s="1877" t="s">
        <v>785</v>
      </c>
      <c r="T13" s="1901"/>
      <c r="U13" s="1914" t="s">
        <v>902</v>
      </c>
      <c r="V13" s="1915"/>
      <c r="W13" s="1854" t="s">
        <v>298</v>
      </c>
      <c r="X13" s="1854"/>
      <c r="Y13" s="1276"/>
      <c r="Z13" s="1276"/>
      <c r="AA13" s="1276"/>
      <c r="AB13" s="1277"/>
      <c r="AC13" s="1278"/>
      <c r="AE13" s="1093" t="s">
        <v>499</v>
      </c>
    </row>
    <row r="14" spans="1:30" ht="15.75">
      <c r="A14" s="1127" t="s">
        <v>84</v>
      </c>
      <c r="B14" s="1839" t="s">
        <v>100</v>
      </c>
      <c r="C14" s="1778"/>
      <c r="D14" s="1758" t="s">
        <v>334</v>
      </c>
      <c r="E14" s="1758"/>
      <c r="F14" s="1758" t="s">
        <v>97</v>
      </c>
      <c r="G14" s="1758"/>
      <c r="H14" s="1758" t="s">
        <v>208</v>
      </c>
      <c r="I14" s="1758"/>
      <c r="J14" s="1758"/>
      <c r="K14" s="1188"/>
      <c r="L14" s="1300"/>
      <c r="M14" s="1082"/>
      <c r="N14" s="1135" t="s">
        <v>84</v>
      </c>
      <c r="O14" s="1757" t="s">
        <v>329</v>
      </c>
      <c r="P14" s="1758"/>
      <c r="Q14" s="1758" t="s">
        <v>596</v>
      </c>
      <c r="R14" s="1758"/>
      <c r="S14" s="1762" t="s">
        <v>641</v>
      </c>
      <c r="T14" s="1763"/>
      <c r="U14" s="1764"/>
      <c r="V14" s="1768" t="s">
        <v>670</v>
      </c>
      <c r="W14" s="1768"/>
      <c r="X14" s="1768"/>
      <c r="Y14" s="1768"/>
      <c r="Z14" s="1198"/>
      <c r="AA14" s="1198"/>
      <c r="AB14" s="1636"/>
      <c r="AC14" s="1637"/>
      <c r="AD14" s="1638"/>
    </row>
    <row r="15" spans="1:34" ht="16.5" thickBot="1">
      <c r="A15" s="1128" t="s">
        <v>85</v>
      </c>
      <c r="B15" s="1783" t="s">
        <v>620</v>
      </c>
      <c r="C15" s="1784"/>
      <c r="D15" s="1784"/>
      <c r="E15" s="1785"/>
      <c r="F15" s="1761" t="s">
        <v>299</v>
      </c>
      <c r="G15" s="1761"/>
      <c r="H15" s="1761"/>
      <c r="I15" s="1761"/>
      <c r="J15" s="1929" t="s">
        <v>921</v>
      </c>
      <c r="K15" s="1930"/>
      <c r="L15" s="1931"/>
      <c r="M15" s="1189"/>
      <c r="N15" s="1136" t="s">
        <v>85</v>
      </c>
      <c r="O15" s="1781" t="s">
        <v>98</v>
      </c>
      <c r="P15" s="1782"/>
      <c r="Q15" s="1828" t="s">
        <v>233</v>
      </c>
      <c r="R15" s="1828"/>
      <c r="S15" s="1294"/>
      <c r="T15" s="1295"/>
      <c r="U15" s="1200"/>
      <c r="V15" s="1539"/>
      <c r="W15" s="1540"/>
      <c r="X15" s="1540"/>
      <c r="Y15" s="1863"/>
      <c r="Z15" s="1863"/>
      <c r="AA15" s="1863"/>
      <c r="AB15" s="1863"/>
      <c r="AC15" s="1928"/>
      <c r="AD15" s="1252"/>
      <c r="AG15" s="1093"/>
      <c r="AH15" s="1296"/>
    </row>
    <row r="16" spans="1:29" ht="21" customHeight="1" thickBot="1">
      <c r="A16" s="806" t="s">
        <v>277</v>
      </c>
      <c r="B16" s="1034">
        <v>8</v>
      </c>
      <c r="C16" s="1037">
        <v>9</v>
      </c>
      <c r="D16" s="1040">
        <v>10</v>
      </c>
      <c r="E16" s="1041">
        <v>11</v>
      </c>
      <c r="F16" s="1034">
        <v>12</v>
      </c>
      <c r="G16" s="1037">
        <v>13</v>
      </c>
      <c r="H16" s="1042">
        <v>14</v>
      </c>
      <c r="I16" s="1039">
        <v>15</v>
      </c>
      <c r="J16" s="1034">
        <v>16</v>
      </c>
      <c r="K16" s="1037">
        <v>17</v>
      </c>
      <c r="L16" s="1043">
        <v>18</v>
      </c>
      <c r="M16" s="1037">
        <v>19</v>
      </c>
      <c r="N16" s="1114" t="s">
        <v>669</v>
      </c>
      <c r="O16" s="1034">
        <v>8</v>
      </c>
      <c r="P16" s="1037">
        <v>9</v>
      </c>
      <c r="Q16" s="1034">
        <v>10</v>
      </c>
      <c r="R16" s="1038">
        <v>11</v>
      </c>
      <c r="S16" s="1120">
        <v>12</v>
      </c>
      <c r="T16" s="1120">
        <v>13</v>
      </c>
      <c r="U16" s="1120">
        <v>14</v>
      </c>
      <c r="V16" s="1120">
        <v>15</v>
      </c>
      <c r="W16" s="1120">
        <v>16</v>
      </c>
      <c r="X16" s="1120">
        <v>17</v>
      </c>
      <c r="Y16" s="1120">
        <v>18</v>
      </c>
      <c r="Z16" s="300">
        <v>19</v>
      </c>
      <c r="AA16" s="300">
        <v>20</v>
      </c>
      <c r="AB16" s="1146">
        <v>19</v>
      </c>
      <c r="AC16" s="1037">
        <v>20</v>
      </c>
    </row>
    <row r="17" spans="1:32" ht="15.75">
      <c r="A17" s="1129" t="s">
        <v>81</v>
      </c>
      <c r="B17" s="1786"/>
      <c r="C17" s="1787"/>
      <c r="D17" s="1779" t="s">
        <v>596</v>
      </c>
      <c r="E17" s="1779"/>
      <c r="F17" s="1924" t="s">
        <v>704</v>
      </c>
      <c r="G17" s="1925"/>
      <c r="H17" s="1925"/>
      <c r="I17" s="1469"/>
      <c r="J17" s="1647"/>
      <c r="K17" s="1639"/>
      <c r="L17" s="1311"/>
      <c r="M17" s="1266"/>
      <c r="N17" s="1135" t="s">
        <v>81</v>
      </c>
      <c r="O17" s="1879" t="s">
        <v>862</v>
      </c>
      <c r="P17" s="1814"/>
      <c r="Q17" s="1920"/>
      <c r="R17" s="1920"/>
      <c r="S17" s="1904" t="s">
        <v>616</v>
      </c>
      <c r="T17" s="1905"/>
      <c r="U17" s="1775" t="s">
        <v>815</v>
      </c>
      <c r="V17" s="1777"/>
      <c r="W17" s="1617" t="s">
        <v>449</v>
      </c>
      <c r="X17" s="1617"/>
      <c r="Y17" s="1902" t="s">
        <v>449</v>
      </c>
      <c r="Z17" s="1902"/>
      <c r="AA17" s="1902" t="s">
        <v>449</v>
      </c>
      <c r="AB17" s="1902"/>
      <c r="AC17" s="1177"/>
      <c r="AF17" s="1006"/>
    </row>
    <row r="18" spans="1:29" ht="19.5" customHeight="1">
      <c r="A18" s="1129" t="s">
        <v>82</v>
      </c>
      <c r="B18" s="1757" t="s">
        <v>377</v>
      </c>
      <c r="C18" s="1758"/>
      <c r="D18" s="1826" t="s">
        <v>489</v>
      </c>
      <c r="E18" s="1826"/>
      <c r="F18" s="1939" t="s">
        <v>703</v>
      </c>
      <c r="G18" s="1940"/>
      <c r="H18" s="1940"/>
      <c r="I18" s="1837" t="s">
        <v>369</v>
      </c>
      <c r="J18" s="1837"/>
      <c r="K18" s="1837"/>
      <c r="L18" s="1837"/>
      <c r="M18" s="1838"/>
      <c r="N18" s="1135" t="s">
        <v>82</v>
      </c>
      <c r="O18" s="1759"/>
      <c r="P18" s="1760"/>
      <c r="Q18" s="1769" t="s">
        <v>639</v>
      </c>
      <c r="R18" s="1769"/>
      <c r="S18" s="1765" t="s">
        <v>880</v>
      </c>
      <c r="T18" s="1766"/>
      <c r="U18" s="1728"/>
      <c r="V18" s="1709"/>
      <c r="W18" s="1769" t="s">
        <v>812</v>
      </c>
      <c r="X18" s="1769"/>
      <c r="Y18" s="1813"/>
      <c r="Z18" s="1813"/>
      <c r="AA18" s="1186"/>
      <c r="AB18" s="1081"/>
      <c r="AC18" s="1158"/>
    </row>
    <row r="19" spans="1:29" ht="16.5" customHeight="1">
      <c r="A19" s="1129" t="s">
        <v>83</v>
      </c>
      <c r="B19" s="1773"/>
      <c r="C19" s="1774"/>
      <c r="D19" s="1810" t="s">
        <v>596</v>
      </c>
      <c r="E19" s="1811"/>
      <c r="F19" s="1926"/>
      <c r="G19" s="1926"/>
      <c r="H19" s="1544" t="s">
        <v>787</v>
      </c>
      <c r="I19" s="1543"/>
      <c r="J19" s="1765" t="s">
        <v>773</v>
      </c>
      <c r="K19" s="1837"/>
      <c r="L19" s="1837"/>
      <c r="M19" s="1838"/>
      <c r="N19" s="1135" t="s">
        <v>83</v>
      </c>
      <c r="O19" s="1807" t="s">
        <v>737</v>
      </c>
      <c r="P19" s="1808"/>
      <c r="Q19" s="1911"/>
      <c r="R19" s="1843"/>
      <c r="S19" s="1877" t="s">
        <v>113</v>
      </c>
      <c r="T19" s="1901"/>
      <c r="U19" s="1888" t="s">
        <v>735</v>
      </c>
      <c r="V19" s="1919"/>
      <c r="W19" s="1889"/>
      <c r="X19" s="1692" t="s">
        <v>864</v>
      </c>
      <c r="Y19" s="1692"/>
      <c r="Z19" s="1313"/>
      <c r="AA19" s="1314"/>
      <c r="AB19" s="1330"/>
      <c r="AC19" s="1158"/>
    </row>
    <row r="20" spans="1:31" ht="18.75" customHeight="1">
      <c r="A20" s="1129" t="s">
        <v>84</v>
      </c>
      <c r="B20" s="1780" t="s">
        <v>411</v>
      </c>
      <c r="C20" s="1769"/>
      <c r="D20" s="1794" t="s">
        <v>736</v>
      </c>
      <c r="E20" s="1794"/>
      <c r="F20" s="1767" t="s">
        <v>681</v>
      </c>
      <c r="G20" s="1767"/>
      <c r="H20" s="1462" t="s">
        <v>705</v>
      </c>
      <c r="I20" s="1463"/>
      <c r="J20" s="1464"/>
      <c r="K20" s="1392" t="s">
        <v>707</v>
      </c>
      <c r="L20" s="1393"/>
      <c r="M20" s="1394"/>
      <c r="N20" s="1135" t="s">
        <v>84</v>
      </c>
      <c r="O20" s="1917"/>
      <c r="P20" s="1918"/>
      <c r="Q20" s="1758" t="s">
        <v>888</v>
      </c>
      <c r="R20" s="1758"/>
      <c r="S20" s="1733"/>
      <c r="T20" s="1728"/>
      <c r="U20" s="1709"/>
      <c r="V20" s="1877" t="s">
        <v>735</v>
      </c>
      <c r="W20" s="1878"/>
      <c r="X20" s="1901"/>
      <c r="Y20" s="1301"/>
      <c r="Z20" s="1302"/>
      <c r="AA20" s="1186"/>
      <c r="AB20" s="1182"/>
      <c r="AC20" s="1303"/>
      <c r="AD20" s="1006"/>
      <c r="AE20" s="1006"/>
    </row>
    <row r="21" spans="1:30" ht="18.75" customHeight="1" thickBot="1">
      <c r="A21" s="1130" t="s">
        <v>85</v>
      </c>
      <c r="B21" s="1827" t="s">
        <v>99</v>
      </c>
      <c r="C21" s="1809"/>
      <c r="D21" s="1809"/>
      <c r="E21" s="1525"/>
      <c r="F21" s="1828" t="s">
        <v>410</v>
      </c>
      <c r="G21" s="1828"/>
      <c r="H21" s="1833" t="s">
        <v>908</v>
      </c>
      <c r="I21" s="1834"/>
      <c r="J21" s="1835"/>
      <c r="K21" s="1391"/>
      <c r="L21" s="1190"/>
      <c r="M21" s="1191"/>
      <c r="N21" s="1136" t="s">
        <v>85</v>
      </c>
      <c r="O21" s="1702"/>
      <c r="P21" s="1703"/>
      <c r="Q21" s="1704" t="s">
        <v>865</v>
      </c>
      <c r="R21" s="1525"/>
      <c r="S21" s="1610" t="s">
        <v>500</v>
      </c>
      <c r="T21" s="1625"/>
      <c r="U21" s="1618"/>
      <c r="V21" s="1921" t="s">
        <v>262</v>
      </c>
      <c r="W21" s="1922"/>
      <c r="X21" s="1922"/>
      <c r="Y21" s="1923"/>
      <c r="Z21" s="1235"/>
      <c r="AA21" s="1235"/>
      <c r="AB21" s="1236"/>
      <c r="AC21" s="1237"/>
      <c r="AD21" s="1328"/>
    </row>
    <row r="22" spans="1:30" ht="20.25" customHeight="1" thickBot="1">
      <c r="A22" s="806" t="s">
        <v>278</v>
      </c>
      <c r="B22" s="1034">
        <v>8</v>
      </c>
      <c r="C22" s="1037">
        <v>9</v>
      </c>
      <c r="D22" s="1034">
        <v>10</v>
      </c>
      <c r="E22" s="1037">
        <v>11</v>
      </c>
      <c r="F22" s="1034">
        <v>12</v>
      </c>
      <c r="G22" s="1037">
        <v>13</v>
      </c>
      <c r="H22" s="1034">
        <v>14</v>
      </c>
      <c r="I22" s="1037">
        <v>15</v>
      </c>
      <c r="J22" s="1034">
        <v>16</v>
      </c>
      <c r="K22" s="1037">
        <v>17</v>
      </c>
      <c r="L22" s="1044">
        <v>18</v>
      </c>
      <c r="M22" s="1037">
        <v>19</v>
      </c>
      <c r="N22" s="1115" t="s">
        <v>276</v>
      </c>
      <c r="O22" s="1034">
        <v>8</v>
      </c>
      <c r="P22" s="1037">
        <v>9</v>
      </c>
      <c r="Q22" s="1034">
        <v>10</v>
      </c>
      <c r="R22" s="1038">
        <v>11</v>
      </c>
      <c r="S22" s="1120">
        <v>12</v>
      </c>
      <c r="T22" s="1120">
        <v>13</v>
      </c>
      <c r="U22" s="1120">
        <v>14</v>
      </c>
      <c r="V22" s="1120">
        <v>15</v>
      </c>
      <c r="W22" s="1120">
        <v>16</v>
      </c>
      <c r="X22" s="1120">
        <v>17</v>
      </c>
      <c r="Y22" s="1120">
        <v>18</v>
      </c>
      <c r="Z22" s="300">
        <v>19</v>
      </c>
      <c r="AA22" s="300">
        <v>20</v>
      </c>
      <c r="AB22" s="1146">
        <v>19</v>
      </c>
      <c r="AC22" s="1037">
        <v>20</v>
      </c>
      <c r="AD22" s="1012"/>
    </row>
    <row r="23" spans="1:32" ht="15.75">
      <c r="A23" s="1129" t="s">
        <v>81</v>
      </c>
      <c r="B23" s="1729"/>
      <c r="C23" s="1469"/>
      <c r="D23" s="1708"/>
      <c r="E23" s="1814" t="s">
        <v>206</v>
      </c>
      <c r="F23" s="1814"/>
      <c r="G23" s="1941" t="s">
        <v>337</v>
      </c>
      <c r="H23" s="1941"/>
      <c r="I23" s="1941"/>
      <c r="J23" s="1779" t="s">
        <v>606</v>
      </c>
      <c r="K23" s="1779"/>
      <c r="L23" s="1779"/>
      <c r="M23" s="1193"/>
      <c r="N23" s="1137" t="s">
        <v>81</v>
      </c>
      <c r="O23" s="1611"/>
      <c r="P23" s="1614"/>
      <c r="Q23" s="1865" t="s">
        <v>658</v>
      </c>
      <c r="R23" s="1865"/>
      <c r="S23" s="1906" t="s">
        <v>891</v>
      </c>
      <c r="T23" s="1907"/>
      <c r="U23" s="1224" t="s">
        <v>322</v>
      </c>
      <c r="V23" s="1223"/>
      <c r="W23" s="1775" t="s">
        <v>612</v>
      </c>
      <c r="X23" s="1776"/>
      <c r="Y23" s="1898"/>
      <c r="Z23" s="1232"/>
      <c r="AA23" s="1232"/>
      <c r="AB23" s="1233"/>
      <c r="AC23" s="1175"/>
      <c r="AF23" s="1093"/>
    </row>
    <row r="24" spans="1:32" ht="16.5" customHeight="1">
      <c r="A24" s="1129" t="s">
        <v>82</v>
      </c>
      <c r="B24" s="1604"/>
      <c r="C24" s="1553"/>
      <c r="D24" s="1566"/>
      <c r="E24" s="1830" t="s">
        <v>665</v>
      </c>
      <c r="F24" s="1831"/>
      <c r="G24" s="1831"/>
      <c r="H24" s="1832"/>
      <c r="I24" s="1307"/>
      <c r="J24" s="1308"/>
      <c r="K24" s="1307"/>
      <c r="L24" s="1308"/>
      <c r="M24" s="1116"/>
      <c r="N24" s="1138" t="s">
        <v>82</v>
      </c>
      <c r="O24" s="1780" t="s">
        <v>600</v>
      </c>
      <c r="P24" s="1769"/>
      <c r="Q24" s="1762" t="s">
        <v>847</v>
      </c>
      <c r="R24" s="1764"/>
      <c r="S24" s="1934" t="s">
        <v>645</v>
      </c>
      <c r="T24" s="1935"/>
      <c r="U24" s="1936"/>
      <c r="V24" s="1257"/>
      <c r="W24" s="1121"/>
      <c r="X24" s="1173" t="s">
        <v>605</v>
      </c>
      <c r="Y24" s="1173"/>
      <c r="Z24" s="1124"/>
      <c r="AA24" s="1124"/>
      <c r="AB24" s="1182"/>
      <c r="AC24" s="1158"/>
      <c r="AF24" s="1349"/>
    </row>
    <row r="25" spans="1:34" ht="20.25" customHeight="1">
      <c r="A25" s="1129" t="s">
        <v>83</v>
      </c>
      <c r="B25" s="1780" t="s">
        <v>863</v>
      </c>
      <c r="C25" s="1769"/>
      <c r="D25" s="1769" t="s">
        <v>767</v>
      </c>
      <c r="E25" s="1769"/>
      <c r="F25" s="1765" t="s">
        <v>625</v>
      </c>
      <c r="G25" s="1815"/>
      <c r="H25" s="1765" t="s">
        <v>473</v>
      </c>
      <c r="I25" s="1836"/>
      <c r="J25" s="1791" t="s">
        <v>911</v>
      </c>
      <c r="K25" s="1792"/>
      <c r="L25" s="1793"/>
      <c r="M25" s="1082"/>
      <c r="N25" s="1139" t="s">
        <v>83</v>
      </c>
      <c r="O25" s="1773"/>
      <c r="P25" s="1774"/>
      <c r="Q25" s="1778" t="s">
        <v>380</v>
      </c>
      <c r="R25" s="1778"/>
      <c r="S25" s="1765" t="s">
        <v>715</v>
      </c>
      <c r="T25" s="1766"/>
      <c r="U25" s="1765" t="s">
        <v>862</v>
      </c>
      <c r="V25" s="1766"/>
      <c r="W25" s="1769" t="s">
        <v>848</v>
      </c>
      <c r="X25" s="1769"/>
      <c r="Y25" s="1081"/>
      <c r="Z25" s="1186"/>
      <c r="AA25" s="1186"/>
      <c r="AB25" s="1182"/>
      <c r="AC25" s="1158"/>
      <c r="AF25" s="1903"/>
      <c r="AG25" s="1903"/>
      <c r="AH25" s="1903"/>
    </row>
    <row r="26" spans="1:30" ht="15.75">
      <c r="A26" s="1129" t="s">
        <v>84</v>
      </c>
      <c r="B26" s="1812"/>
      <c r="C26" s="1813"/>
      <c r="D26" s="1758" t="s">
        <v>626</v>
      </c>
      <c r="E26" s="1758"/>
      <c r="F26" s="1856"/>
      <c r="G26" s="1856"/>
      <c r="H26" s="1769" t="s">
        <v>639</v>
      </c>
      <c r="I26" s="1769"/>
      <c r="J26" s="1927"/>
      <c r="K26" s="1927"/>
      <c r="L26" s="1122"/>
      <c r="M26" s="1195"/>
      <c r="N26" s="1129" t="s">
        <v>84</v>
      </c>
      <c r="O26" s="1780" t="s">
        <v>379</v>
      </c>
      <c r="P26" s="1769"/>
      <c r="Q26" s="1769"/>
      <c r="R26" s="1769"/>
      <c r="S26" s="1765" t="s">
        <v>846</v>
      </c>
      <c r="T26" s="1766"/>
      <c r="U26" s="1733"/>
      <c r="V26" s="1765" t="s">
        <v>889</v>
      </c>
      <c r="W26" s="1766"/>
      <c r="X26" s="1308"/>
      <c r="Y26" s="1304"/>
      <c r="Z26" s="1304"/>
      <c r="AA26" s="1304"/>
      <c r="AB26" s="1304"/>
      <c r="AC26" s="1158"/>
      <c r="AD26" s="1329"/>
    </row>
    <row r="27" spans="1:29" ht="16.5" thickBot="1">
      <c r="A27" s="1131" t="s">
        <v>85</v>
      </c>
      <c r="B27" s="1829" t="s">
        <v>349</v>
      </c>
      <c r="C27" s="1828"/>
      <c r="D27" s="1828"/>
      <c r="E27" s="1828"/>
      <c r="F27" s="1809" t="s">
        <v>272</v>
      </c>
      <c r="G27" s="1809"/>
      <c r="H27" s="1809"/>
      <c r="I27" s="1790"/>
      <c r="J27" s="1790"/>
      <c r="K27" s="1790"/>
      <c r="L27" s="1790"/>
      <c r="M27" s="1083"/>
      <c r="N27" s="1199" t="s">
        <v>85</v>
      </c>
      <c r="O27" s="1800"/>
      <c r="P27" s="1801"/>
      <c r="Q27" s="1788" t="s">
        <v>788</v>
      </c>
      <c r="R27" s="1789"/>
      <c r="S27" s="1788" t="s">
        <v>788</v>
      </c>
      <c r="T27" s="1789"/>
      <c r="U27" s="1567"/>
      <c r="V27" s="1546"/>
      <c r="W27" s="1258"/>
      <c r="X27" s="1176"/>
      <c r="Y27" s="1231"/>
      <c r="Z27" s="1241"/>
      <c r="AA27" s="1241"/>
      <c r="AB27" s="1334"/>
      <c r="AC27" s="1159"/>
    </row>
    <row r="28" spans="1:29" ht="37.5" customHeight="1" thickBot="1">
      <c r="A28" s="1048" t="s">
        <v>456</v>
      </c>
      <c r="B28" s="1045">
        <v>8</v>
      </c>
      <c r="C28" s="1046">
        <v>9</v>
      </c>
      <c r="D28" s="1046">
        <v>10</v>
      </c>
      <c r="E28" s="1046">
        <v>11</v>
      </c>
      <c r="F28" s="1046">
        <v>12</v>
      </c>
      <c r="G28" s="1046">
        <v>13</v>
      </c>
      <c r="H28" s="1080">
        <v>14</v>
      </c>
      <c r="I28" s="1080">
        <v>15</v>
      </c>
      <c r="J28" s="1080">
        <v>16</v>
      </c>
      <c r="K28" s="1080">
        <v>17</v>
      </c>
      <c r="L28" s="1112">
        <v>18</v>
      </c>
      <c r="M28" s="1047">
        <v>19</v>
      </c>
      <c r="N28" s="1132" t="s">
        <v>573</v>
      </c>
      <c r="O28" s="1145">
        <v>8</v>
      </c>
      <c r="P28" s="1146">
        <v>9</v>
      </c>
      <c r="Q28" s="1145">
        <v>10</v>
      </c>
      <c r="R28" s="1147">
        <v>11</v>
      </c>
      <c r="S28" s="1545">
        <v>12</v>
      </c>
      <c r="T28" s="1148">
        <v>13</v>
      </c>
      <c r="U28" s="1148">
        <v>14</v>
      </c>
      <c r="V28" s="1148">
        <v>15</v>
      </c>
      <c r="W28" s="1148">
        <v>16</v>
      </c>
      <c r="X28" s="1148">
        <v>17</v>
      </c>
      <c r="Y28" s="1148">
        <v>18</v>
      </c>
      <c r="Z28" s="1148">
        <v>19</v>
      </c>
      <c r="AA28" s="1149"/>
      <c r="AB28" s="1146">
        <v>19</v>
      </c>
      <c r="AC28" s="1039">
        <v>20</v>
      </c>
    </row>
    <row r="29" spans="1:29" ht="15.75">
      <c r="A29" s="1133" t="s">
        <v>81</v>
      </c>
      <c r="B29" s="1684"/>
      <c r="C29" s="1742" t="s">
        <v>909</v>
      </c>
      <c r="D29" s="1645"/>
      <c r="E29" s="1644"/>
      <c r="F29" s="1819"/>
      <c r="G29" s="1819"/>
      <c r="H29" s="1823" t="s">
        <v>478</v>
      </c>
      <c r="I29" s="1823"/>
      <c r="J29" s="1823" t="s">
        <v>478</v>
      </c>
      <c r="K29" s="1823"/>
      <c r="L29" s="1192"/>
      <c r="M29" s="1193"/>
      <c r="N29" s="1140" t="s">
        <v>81</v>
      </c>
      <c r="O29" s="1798" t="s">
        <v>706</v>
      </c>
      <c r="P29" s="1799"/>
      <c r="Q29" s="1799"/>
      <c r="R29" s="1799"/>
      <c r="S29" s="1615" t="s">
        <v>322</v>
      </c>
      <c r="T29" s="1616"/>
      <c r="U29" s="1775" t="s">
        <v>91</v>
      </c>
      <c r="V29" s="1777"/>
      <c r="W29" s="1775" t="s">
        <v>582</v>
      </c>
      <c r="X29" s="1776"/>
      <c r="Y29" s="1777"/>
      <c r="Z29" s="1144"/>
      <c r="AA29" s="1011"/>
      <c r="AB29" s="1331"/>
      <c r="AC29" s="1175"/>
    </row>
    <row r="30" spans="1:29" ht="15.75">
      <c r="A30" s="1129" t="s">
        <v>82</v>
      </c>
      <c r="B30" s="1685"/>
      <c r="C30" s="1686"/>
      <c r="D30" s="1687"/>
      <c r="E30" s="1688"/>
      <c r="F30" s="1770"/>
      <c r="G30" s="1771"/>
      <c r="H30" s="1771"/>
      <c r="I30" s="1772"/>
      <c r="J30" s="1239"/>
      <c r="K30" s="1240"/>
      <c r="L30" s="1123"/>
      <c r="M30" s="1082"/>
      <c r="N30" s="1141" t="s">
        <v>82</v>
      </c>
      <c r="O30" s="1238"/>
      <c r="P30" s="1844" t="s">
        <v>717</v>
      </c>
      <c r="Q30" s="1815"/>
      <c r="R30" s="1633" t="s">
        <v>464</v>
      </c>
      <c r="S30" s="1626"/>
      <c r="T30" s="1623"/>
      <c r="U30" s="1844" t="s">
        <v>873</v>
      </c>
      <c r="V30" s="1845"/>
      <c r="W30" s="1844" t="s">
        <v>253</v>
      </c>
      <c r="X30" s="1860"/>
      <c r="Y30" s="1845"/>
      <c r="Z30" s="1100"/>
      <c r="AA30" s="1010"/>
      <c r="AB30" s="1332"/>
      <c r="AC30" s="1158"/>
    </row>
    <row r="31" spans="1:32" ht="18.75" customHeight="1">
      <c r="A31" s="1127" t="s">
        <v>83</v>
      </c>
      <c r="B31" s="1944" t="s">
        <v>906</v>
      </c>
      <c r="C31" s="1945"/>
      <c r="D31" s="1945"/>
      <c r="E31" s="1822"/>
      <c r="F31" s="1821"/>
      <c r="G31" s="1822"/>
      <c r="H31" s="1820"/>
      <c r="I31" s="1820"/>
      <c r="J31" s="1820"/>
      <c r="K31" s="1820"/>
      <c r="L31" s="1123"/>
      <c r="M31" s="1082"/>
      <c r="N31" s="1142" t="s">
        <v>83</v>
      </c>
      <c r="O31" s="1824"/>
      <c r="P31" s="1825"/>
      <c r="Q31" s="1203" t="s">
        <v>598</v>
      </c>
      <c r="R31" s="1204"/>
      <c r="S31" s="1844" t="s">
        <v>790</v>
      </c>
      <c r="T31" s="1860"/>
      <c r="U31" s="1860"/>
      <c r="V31" s="1845"/>
      <c r="W31" s="1932" t="s">
        <v>871</v>
      </c>
      <c r="X31" s="1933"/>
      <c r="Y31" s="1710"/>
      <c r="Z31" s="1710"/>
      <c r="AA31" s="1710"/>
      <c r="AB31" s="1711"/>
      <c r="AC31" s="1369"/>
      <c r="AD31" s="1252"/>
      <c r="AE31" s="1253"/>
      <c r="AF31" s="1252"/>
    </row>
    <row r="32" spans="1:29" ht="16.5" customHeight="1">
      <c r="A32" s="1127" t="s">
        <v>84</v>
      </c>
      <c r="B32" s="1738" t="s">
        <v>906</v>
      </c>
      <c r="C32" s="1074"/>
      <c r="D32" s="1689" t="s">
        <v>616</v>
      </c>
      <c r="E32" s="1690"/>
      <c r="F32" s="1691"/>
      <c r="G32" s="1688"/>
      <c r="H32" s="1774"/>
      <c r="I32" s="1774"/>
      <c r="J32" s="1074"/>
      <c r="K32" s="1074"/>
      <c r="L32" s="1123"/>
      <c r="M32" s="1082"/>
      <c r="N32" s="1141" t="s">
        <v>84</v>
      </c>
      <c r="O32" s="1910" t="s">
        <v>714</v>
      </c>
      <c r="P32" s="1860"/>
      <c r="Q32" s="1845"/>
      <c r="R32" s="1734" t="s">
        <v>870</v>
      </c>
      <c r="S32" s="1912"/>
      <c r="T32" s="1913"/>
      <c r="U32" s="1912"/>
      <c r="V32" s="1913"/>
      <c r="W32" s="1770"/>
      <c r="X32" s="1771"/>
      <c r="Y32" s="1772"/>
      <c r="Z32" s="1563"/>
      <c r="AA32" s="1563"/>
      <c r="AB32" s="1564"/>
      <c r="AC32" s="1158"/>
    </row>
    <row r="33" spans="1:29" ht="16.5" thickBot="1">
      <c r="A33" s="1128" t="s">
        <v>85</v>
      </c>
      <c r="B33" s="1084"/>
      <c r="C33" s="1816" t="s">
        <v>662</v>
      </c>
      <c r="D33" s="1816"/>
      <c r="E33" s="1816"/>
      <c r="F33" s="1942"/>
      <c r="G33" s="1942"/>
      <c r="H33" s="1744" t="s">
        <v>906</v>
      </c>
      <c r="I33" s="1178"/>
      <c r="J33" s="1178"/>
      <c r="K33" s="1178"/>
      <c r="L33" s="1196"/>
      <c r="M33" s="1083"/>
      <c r="N33" s="1143" t="s">
        <v>85</v>
      </c>
      <c r="O33" s="1817"/>
      <c r="P33" s="1818"/>
      <c r="Q33" s="1797" t="s">
        <v>578</v>
      </c>
      <c r="R33" s="1784"/>
      <c r="S33" s="1474"/>
      <c r="T33" s="1916" t="s">
        <v>735</v>
      </c>
      <c r="U33" s="1916"/>
      <c r="V33" s="1916"/>
      <c r="W33" s="1475"/>
      <c r="X33" s="1475"/>
      <c r="Y33" s="1476"/>
      <c r="Z33" s="1101"/>
      <c r="AA33" s="1125"/>
      <c r="AB33" s="1333"/>
      <c r="AC33" s="1159"/>
    </row>
    <row r="34" spans="1:29" ht="15.75">
      <c r="A34" s="1004"/>
      <c r="B34" s="1005"/>
      <c r="C34" s="1005"/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  <c r="N34" s="1102"/>
      <c r="O34" s="1103"/>
      <c r="P34" s="1103"/>
      <c r="Q34" s="1104"/>
      <c r="R34" s="1104"/>
      <c r="S34" s="1005"/>
      <c r="T34" s="1005"/>
      <c r="U34" s="1110"/>
      <c r="V34" s="1110"/>
      <c r="W34" s="1111"/>
      <c r="X34" s="1108"/>
      <c r="Y34" s="1108"/>
      <c r="Z34" s="1108"/>
      <c r="AA34" s="1108"/>
      <c r="AB34" s="1109"/>
      <c r="AC34" s="1109"/>
    </row>
    <row r="35" spans="1:30" ht="15.75">
      <c r="A35" s="1004"/>
      <c r="B35" s="1005"/>
      <c r="C35" s="1005"/>
      <c r="D35" s="1005"/>
      <c r="E35" s="1005"/>
      <c r="F35" s="1005"/>
      <c r="L35" s="1306"/>
      <c r="M35" s="1306"/>
      <c r="N35" s="1004"/>
      <c r="O35" s="1105"/>
      <c r="P35" s="1105"/>
      <c r="Q35" s="1106"/>
      <c r="R35" s="1107"/>
      <c r="S35" s="1107"/>
      <c r="T35" s="1107"/>
      <c r="U35" s="1107"/>
      <c r="V35" s="1107"/>
      <c r="W35" s="1107"/>
      <c r="X35" s="1107"/>
      <c r="Y35" s="1108"/>
      <c r="Z35" s="1108"/>
      <c r="AA35" s="1108"/>
      <c r="AB35" s="1109"/>
      <c r="AC35" s="1109"/>
      <c r="AD35" s="1093"/>
    </row>
    <row r="36" spans="1:30" ht="15.75">
      <c r="A36" s="1004"/>
      <c r="B36" s="1005"/>
      <c r="C36" s="1005"/>
      <c r="D36" s="1005"/>
      <c r="E36" s="1005"/>
      <c r="F36" s="1005"/>
      <c r="G36" s="1005"/>
      <c r="H36" s="1005"/>
      <c r="I36" s="1005"/>
      <c r="J36" s="1005"/>
      <c r="K36" s="1005"/>
      <c r="L36" s="1005"/>
      <c r="M36" s="1005"/>
      <c r="N36" s="1306"/>
      <c r="O36" s="1306"/>
      <c r="P36" s="1306"/>
      <c r="Q36" s="1306"/>
      <c r="R36" s="1306"/>
      <c r="S36" s="1005"/>
      <c r="T36" s="1005"/>
      <c r="U36" s="1110"/>
      <c r="V36" s="1110"/>
      <c r="W36" s="1111"/>
      <c r="X36" s="1108"/>
      <c r="Y36" s="1108"/>
      <c r="Z36" s="1108"/>
      <c r="AA36" s="1108"/>
      <c r="AB36" s="1109"/>
      <c r="AC36" s="1109"/>
      <c r="AD36" s="1093"/>
    </row>
    <row r="37" spans="1:14" ht="35.25">
      <c r="A37" s="1007"/>
      <c r="B37" s="1006"/>
      <c r="C37" s="1006"/>
      <c r="D37" s="1006"/>
      <c r="H37" s="1165"/>
      <c r="I37" s="1292"/>
      <c r="J37" s="1166" t="s">
        <v>830</v>
      </c>
      <c r="K37" s="1166"/>
      <c r="L37" s="1166"/>
      <c r="M37" s="1166"/>
      <c r="N37" s="1166"/>
    </row>
    <row r="38" spans="9:18" ht="21.75" customHeight="1">
      <c r="I38" s="1275"/>
      <c r="J38" s="1275"/>
      <c r="K38" s="1275"/>
      <c r="L38" s="1275"/>
      <c r="M38" s="1275"/>
      <c r="R38" s="1093"/>
    </row>
    <row r="39" spans="9:22" ht="15">
      <c r="I39" s="1908" t="s">
        <v>831</v>
      </c>
      <c r="J39" s="1909"/>
      <c r="K39" s="1908" t="s">
        <v>832</v>
      </c>
      <c r="L39" s="1909"/>
      <c r="M39" s="1908" t="s">
        <v>836</v>
      </c>
      <c r="N39" s="1943"/>
      <c r="O39" s="1943"/>
      <c r="P39" s="1943"/>
      <c r="Q39" s="1943"/>
      <c r="R39" s="1909"/>
      <c r="S39" s="1627"/>
      <c r="T39" s="1628"/>
      <c r="U39" s="1628"/>
      <c r="V39" s="1628"/>
    </row>
    <row r="40" spans="9:22" ht="18.75" customHeight="1">
      <c r="I40" s="1751">
        <v>43357</v>
      </c>
      <c r="J40" s="1752"/>
      <c r="K40" s="1937" t="s">
        <v>833</v>
      </c>
      <c r="L40" s="1938"/>
      <c r="M40" s="1804" t="s">
        <v>837</v>
      </c>
      <c r="N40" s="1805"/>
      <c r="O40" s="1805"/>
      <c r="P40" s="1805"/>
      <c r="Q40" s="1805"/>
      <c r="R40" s="1806"/>
      <c r="S40" s="1622"/>
      <c r="T40" s="1629"/>
      <c r="U40" s="1629"/>
      <c r="V40" s="1629"/>
    </row>
    <row r="41" spans="9:29" ht="15.75" customHeight="1">
      <c r="I41" s="1751">
        <v>43357</v>
      </c>
      <c r="J41" s="1752"/>
      <c r="K41" s="1802" t="s">
        <v>834</v>
      </c>
      <c r="L41" s="1803"/>
      <c r="M41" s="1948" t="s">
        <v>838</v>
      </c>
      <c r="N41" s="1949"/>
      <c r="O41" s="1949"/>
      <c r="P41" s="1949"/>
      <c r="Q41" s="1949"/>
      <c r="R41" s="1950"/>
      <c r="S41" s="1630"/>
      <c r="T41" s="1631"/>
      <c r="U41" s="1631"/>
      <c r="V41" s="1631"/>
      <c r="W41" s="1293"/>
      <c r="X41" s="1293"/>
      <c r="Y41" s="1108"/>
      <c r="Z41" s="1108"/>
      <c r="AA41" s="1108"/>
      <c r="AB41" s="1109"/>
      <c r="AC41" s="1109"/>
    </row>
    <row r="42" spans="9:29" ht="15.75" customHeight="1">
      <c r="I42" s="1751">
        <v>43364</v>
      </c>
      <c r="J42" s="1752"/>
      <c r="K42" s="1937" t="s">
        <v>833</v>
      </c>
      <c r="L42" s="1938"/>
      <c r="M42" s="1804" t="s">
        <v>839</v>
      </c>
      <c r="N42" s="1805"/>
      <c r="O42" s="1805"/>
      <c r="P42" s="1805"/>
      <c r="Q42" s="1805"/>
      <c r="R42" s="1806"/>
      <c r="S42" s="1622"/>
      <c r="T42" s="1629"/>
      <c r="U42" s="1629"/>
      <c r="V42" s="1629"/>
      <c r="W42" s="1293"/>
      <c r="X42" s="1293"/>
      <c r="Y42" s="1108"/>
      <c r="Z42" s="1108"/>
      <c r="AA42" s="1108"/>
      <c r="AB42" s="1109"/>
      <c r="AC42" s="1109"/>
    </row>
    <row r="43" spans="9:29" ht="15.75" customHeight="1">
      <c r="I43" s="1751">
        <v>43371</v>
      </c>
      <c r="J43" s="1752"/>
      <c r="K43" s="1937" t="s">
        <v>835</v>
      </c>
      <c r="L43" s="1938"/>
      <c r="M43" s="1804" t="s">
        <v>840</v>
      </c>
      <c r="N43" s="1805"/>
      <c r="O43" s="1805"/>
      <c r="P43" s="1805"/>
      <c r="Q43" s="1805"/>
      <c r="R43" s="1806"/>
      <c r="S43" s="1632"/>
      <c r="T43" s="1293"/>
      <c r="U43" s="1293"/>
      <c r="V43" s="1293"/>
      <c r="W43" s="1293"/>
      <c r="X43" s="1293"/>
      <c r="Y43" s="1108"/>
      <c r="Z43" s="1108"/>
      <c r="AA43" s="1108"/>
      <c r="AB43" s="1109"/>
      <c r="AC43" s="1109"/>
    </row>
    <row r="44" spans="9:29" ht="15.75" customHeight="1">
      <c r="I44" s="1751">
        <v>43381</v>
      </c>
      <c r="J44" s="1752"/>
      <c r="K44" s="1937" t="s">
        <v>833</v>
      </c>
      <c r="L44" s="1938"/>
      <c r="M44" s="1745" t="s">
        <v>912</v>
      </c>
      <c r="N44" s="1746"/>
      <c r="O44" s="1746"/>
      <c r="P44" s="1746"/>
      <c r="Q44" s="1745"/>
      <c r="R44" s="1745"/>
      <c r="S44" s="1632"/>
      <c r="T44" s="1293"/>
      <c r="U44" s="1293"/>
      <c r="V44" s="1293"/>
      <c r="W44" s="1293"/>
      <c r="X44" s="1293"/>
      <c r="Y44" s="1108"/>
      <c r="Z44" s="1108"/>
      <c r="AA44" s="1108"/>
      <c r="AB44" s="1109"/>
      <c r="AC44" s="1109"/>
    </row>
    <row r="45" spans="9:29" ht="15.75">
      <c r="I45" s="1751">
        <v>43452</v>
      </c>
      <c r="J45" s="1752"/>
      <c r="K45" s="1753" t="s">
        <v>917</v>
      </c>
      <c r="L45" s="1754"/>
      <c r="M45" s="1747" t="s">
        <v>913</v>
      </c>
      <c r="N45" s="1620"/>
      <c r="O45" s="1621"/>
      <c r="P45" s="1621"/>
      <c r="Q45" s="1619"/>
      <c r="R45" s="1619"/>
      <c r="S45" s="1632"/>
      <c r="T45" s="1293"/>
      <c r="U45" s="1293"/>
      <c r="V45" s="1293"/>
      <c r="W45" s="1293"/>
      <c r="X45" s="1293"/>
      <c r="Y45" s="1108"/>
      <c r="Z45" s="1108"/>
      <c r="AA45" s="1108"/>
      <c r="AB45" s="1109"/>
      <c r="AC45" s="1109"/>
    </row>
    <row r="46" spans="9:29" ht="15.75">
      <c r="I46" s="1751">
        <v>43452</v>
      </c>
      <c r="J46" s="1752"/>
      <c r="K46" s="1753" t="s">
        <v>918</v>
      </c>
      <c r="L46" s="1754"/>
      <c r="M46" s="1747" t="s">
        <v>914</v>
      </c>
      <c r="N46" s="1620"/>
      <c r="O46" s="1621"/>
      <c r="P46" s="1621"/>
      <c r="Q46" s="1619"/>
      <c r="R46" s="1619"/>
      <c r="S46" s="1632"/>
      <c r="T46" s="1293"/>
      <c r="U46" s="1293"/>
      <c r="V46" s="1293"/>
      <c r="W46" s="1293"/>
      <c r="X46" s="1293"/>
      <c r="Y46" s="1108"/>
      <c r="Z46" s="1108"/>
      <c r="AA46" s="1108"/>
      <c r="AB46" s="1109"/>
      <c r="AC46" s="1109"/>
    </row>
    <row r="47" spans="9:29" ht="15.75">
      <c r="I47" s="1751">
        <v>43455</v>
      </c>
      <c r="J47" s="1752"/>
      <c r="K47" s="1755" t="s">
        <v>915</v>
      </c>
      <c r="L47" s="1756"/>
      <c r="M47" s="1747" t="s">
        <v>916</v>
      </c>
      <c r="N47" s="1620"/>
      <c r="O47" s="1621"/>
      <c r="P47" s="1621"/>
      <c r="Q47" s="1619"/>
      <c r="R47" s="1619"/>
      <c r="S47" s="1632"/>
      <c r="T47" s="1293"/>
      <c r="U47" s="1293"/>
      <c r="V47" s="1293"/>
      <c r="W47" s="1293"/>
      <c r="X47" s="1293"/>
      <c r="Y47" s="1108"/>
      <c r="Z47" s="1108"/>
      <c r="AA47" s="1108"/>
      <c r="AB47" s="1109"/>
      <c r="AC47" s="1109"/>
    </row>
    <row r="48" spans="9:29" ht="27.75">
      <c r="I48" s="1740" t="s">
        <v>907</v>
      </c>
      <c r="J48" s="1740"/>
      <c r="K48" s="1740"/>
      <c r="L48" s="1740"/>
      <c r="M48" s="1741"/>
      <c r="N48" s="1739"/>
      <c r="O48" s="1739"/>
      <c r="P48" s="1739"/>
      <c r="Q48" s="1293"/>
      <c r="R48" s="1293"/>
      <c r="S48" s="1293"/>
      <c r="T48" s="1293"/>
      <c r="U48" s="1293"/>
      <c r="V48" s="1293"/>
      <c r="W48" s="1293"/>
      <c r="X48" s="1293"/>
      <c r="Y48" s="1108"/>
      <c r="Z48" s="1108"/>
      <c r="AA48" s="1108"/>
      <c r="AB48" s="1109"/>
      <c r="AC48" s="1109"/>
    </row>
    <row r="49" spans="9:14" ht="21" thickBot="1">
      <c r="I49" s="1743" t="s">
        <v>910</v>
      </c>
      <c r="J49" s="1743"/>
      <c r="K49" s="1743"/>
      <c r="L49" s="1743"/>
      <c r="M49" s="1743"/>
      <c r="N49" s="1743"/>
    </row>
    <row r="50" spans="17:24" ht="13.5" thickBot="1">
      <c r="Q50" s="1152" t="s">
        <v>579</v>
      </c>
      <c r="R50" s="1150"/>
      <c r="S50" s="1150"/>
      <c r="T50" s="1150"/>
      <c r="U50" s="1151"/>
      <c r="V50" s="1024"/>
      <c r="W50" s="1025"/>
      <c r="X50" s="1026"/>
    </row>
    <row r="51" spans="17:24" ht="13.5" thickBot="1">
      <c r="Q51" s="1099" t="s">
        <v>309</v>
      </c>
      <c r="R51" s="1003"/>
      <c r="S51" s="1003"/>
      <c r="T51" s="1003"/>
      <c r="U51" s="1030"/>
      <c r="V51" s="1030"/>
      <c r="W51" s="1031"/>
      <c r="X51" s="1032"/>
    </row>
    <row r="52" spans="17:24" ht="13.5" thickBot="1">
      <c r="Q52" s="1153"/>
      <c r="R52" s="1154"/>
      <c r="S52" s="1154"/>
      <c r="T52" s="1154"/>
      <c r="U52" s="1155"/>
      <c r="V52" s="1155"/>
      <c r="W52" s="1156"/>
      <c r="X52" s="1157"/>
    </row>
    <row r="53" spans="17:24" ht="13.5" thickBot="1">
      <c r="Q53" s="574" t="s">
        <v>243</v>
      </c>
      <c r="R53" s="575" t="s">
        <v>252</v>
      </c>
      <c r="S53" s="575"/>
      <c r="T53" s="576"/>
      <c r="U53" s="829"/>
      <c r="V53" s="829"/>
      <c r="W53" s="829"/>
      <c r="X53" s="576"/>
    </row>
    <row r="54" spans="17:24" ht="13.5" thickBot="1">
      <c r="Q54" s="1795" t="s">
        <v>300</v>
      </c>
      <c r="R54" s="1796"/>
      <c r="S54" s="1002"/>
      <c r="T54" s="1002"/>
      <c r="U54" s="1008"/>
      <c r="V54" s="1008"/>
      <c r="W54" s="1009"/>
      <c r="X54" s="1027"/>
    </row>
    <row r="55" spans="17:24" ht="13.5" thickBot="1">
      <c r="Q55" s="1028"/>
      <c r="R55" s="1002"/>
      <c r="S55" s="1002"/>
      <c r="T55" s="1002"/>
      <c r="U55" s="1008"/>
      <c r="V55" s="1008"/>
      <c r="W55" s="1009"/>
      <c r="X55" s="1027"/>
    </row>
    <row r="56" spans="17:24" ht="13.5" thickBot="1">
      <c r="Q56" s="830" t="s">
        <v>351</v>
      </c>
      <c r="R56" s="821"/>
      <c r="S56" s="821"/>
      <c r="T56" s="821"/>
      <c r="U56" s="821"/>
      <c r="V56" s="821"/>
      <c r="W56" s="821"/>
      <c r="X56" s="822"/>
    </row>
    <row r="57" spans="17:24" ht="13.5" thickBot="1">
      <c r="Q57" s="1029"/>
      <c r="R57" s="1003"/>
      <c r="S57" s="1003"/>
      <c r="T57" s="1003"/>
      <c r="U57" s="1030"/>
      <c r="V57" s="1030"/>
      <c r="W57" s="1031"/>
      <c r="X57" s="1032"/>
    </row>
    <row r="58" ht="12.75">
      <c r="W58">
        <v>3</v>
      </c>
    </row>
  </sheetData>
  <sheetProtection/>
  <mergeCells count="208">
    <mergeCell ref="I41:J41"/>
    <mergeCell ref="AB8:AC8"/>
    <mergeCell ref="H14:J14"/>
    <mergeCell ref="I44:J44"/>
    <mergeCell ref="K40:L40"/>
    <mergeCell ref="M40:R40"/>
    <mergeCell ref="M41:R41"/>
    <mergeCell ref="M42:R42"/>
    <mergeCell ref="I43:J43"/>
    <mergeCell ref="K42:L42"/>
    <mergeCell ref="K43:L43"/>
    <mergeCell ref="K44:L44"/>
    <mergeCell ref="F18:H18"/>
    <mergeCell ref="G23:I23"/>
    <mergeCell ref="J19:M19"/>
    <mergeCell ref="F26:G26"/>
    <mergeCell ref="F33:G33"/>
    <mergeCell ref="M39:R39"/>
    <mergeCell ref="K39:L39"/>
    <mergeCell ref="I39:J39"/>
    <mergeCell ref="F17:H17"/>
    <mergeCell ref="F19:G19"/>
    <mergeCell ref="J26:K26"/>
    <mergeCell ref="Y15:AC15"/>
    <mergeCell ref="Q20:R20"/>
    <mergeCell ref="J15:L15"/>
    <mergeCell ref="W31:X31"/>
    <mergeCell ref="S24:U24"/>
    <mergeCell ref="Q17:R17"/>
    <mergeCell ref="Q23:R23"/>
    <mergeCell ref="V21:Y21"/>
    <mergeCell ref="W18:X18"/>
    <mergeCell ref="P30:Q30"/>
    <mergeCell ref="U30:V30"/>
    <mergeCell ref="W30:Y30"/>
    <mergeCell ref="T33:V33"/>
    <mergeCell ref="U32:V32"/>
    <mergeCell ref="H32:I32"/>
    <mergeCell ref="F30:I30"/>
    <mergeCell ref="Q15:R15"/>
    <mergeCell ref="O20:P20"/>
    <mergeCell ref="O17:P17"/>
    <mergeCell ref="U19:W19"/>
    <mergeCell ref="V20:X20"/>
    <mergeCell ref="S31:V31"/>
    <mergeCell ref="O32:Q32"/>
    <mergeCell ref="Q19:R19"/>
    <mergeCell ref="S32:T32"/>
    <mergeCell ref="U13:V13"/>
    <mergeCell ref="U29:V29"/>
    <mergeCell ref="S27:T27"/>
    <mergeCell ref="S26:T26"/>
    <mergeCell ref="S13:T13"/>
    <mergeCell ref="Y17:Z17"/>
    <mergeCell ref="AF25:AH25"/>
    <mergeCell ref="S19:T19"/>
    <mergeCell ref="S17:T17"/>
    <mergeCell ref="S25:T25"/>
    <mergeCell ref="AA17:AB17"/>
    <mergeCell ref="S23:T23"/>
    <mergeCell ref="U17:V17"/>
    <mergeCell ref="Q13:R13"/>
    <mergeCell ref="S7:T7"/>
    <mergeCell ref="T8:U8"/>
    <mergeCell ref="W7:X7"/>
    <mergeCell ref="W23:Y23"/>
    <mergeCell ref="Q7:R7"/>
    <mergeCell ref="U7:V7"/>
    <mergeCell ref="Q11:R11"/>
    <mergeCell ref="S11:T11"/>
    <mergeCell ref="Y18:Z18"/>
    <mergeCell ref="E6:F6"/>
    <mergeCell ref="F7:G7"/>
    <mergeCell ref="F9:H9"/>
    <mergeCell ref="U5:V5"/>
    <mergeCell ref="Q9:R9"/>
    <mergeCell ref="O8:R8"/>
    <mergeCell ref="S5:T5"/>
    <mergeCell ref="S9:T9"/>
    <mergeCell ref="J5:K5"/>
    <mergeCell ref="H7:I7"/>
    <mergeCell ref="W5:Y5"/>
    <mergeCell ref="O7:P7"/>
    <mergeCell ref="J7:K7"/>
    <mergeCell ref="Y7:AB7"/>
    <mergeCell ref="G6:H6"/>
    <mergeCell ref="B5:D5"/>
    <mergeCell ref="H5:I5"/>
    <mergeCell ref="B7:C7"/>
    <mergeCell ref="B6:D6"/>
    <mergeCell ref="U11:V11"/>
    <mergeCell ref="U9:W9"/>
    <mergeCell ref="V8:W8"/>
    <mergeCell ref="O11:P11"/>
    <mergeCell ref="B8:C8"/>
    <mergeCell ref="D7:E7"/>
    <mergeCell ref="D8:E8"/>
    <mergeCell ref="H11:I11"/>
    <mergeCell ref="C9:E9"/>
    <mergeCell ref="D11:E11"/>
    <mergeCell ref="F13:G13"/>
    <mergeCell ref="F11:G11"/>
    <mergeCell ref="F8:H8"/>
    <mergeCell ref="AD8:AE8"/>
    <mergeCell ref="O12:Q12"/>
    <mergeCell ref="O9:P9"/>
    <mergeCell ref="W13:X13"/>
    <mergeCell ref="J13:K13"/>
    <mergeCell ref="K8:L8"/>
    <mergeCell ref="X9:AC9"/>
    <mergeCell ref="O13:P13"/>
    <mergeCell ref="U12:W12"/>
    <mergeCell ref="S12:T12"/>
    <mergeCell ref="B14:C14"/>
    <mergeCell ref="B11:C11"/>
    <mergeCell ref="C12:D12"/>
    <mergeCell ref="F12:G12"/>
    <mergeCell ref="L13:M13"/>
    <mergeCell ref="D14:E14"/>
    <mergeCell ref="C13:E13"/>
    <mergeCell ref="H13:I13"/>
    <mergeCell ref="H12:I12"/>
    <mergeCell ref="F14:G14"/>
    <mergeCell ref="B18:C18"/>
    <mergeCell ref="D18:E18"/>
    <mergeCell ref="B21:D21"/>
    <mergeCell ref="F21:G21"/>
    <mergeCell ref="B25:C25"/>
    <mergeCell ref="B27:E27"/>
    <mergeCell ref="E24:H24"/>
    <mergeCell ref="H21:J21"/>
    <mergeCell ref="H25:I25"/>
    <mergeCell ref="I18:M18"/>
    <mergeCell ref="C33:E33"/>
    <mergeCell ref="O33:P33"/>
    <mergeCell ref="F29:G29"/>
    <mergeCell ref="J31:K31"/>
    <mergeCell ref="H31:I31"/>
    <mergeCell ref="F31:G31"/>
    <mergeCell ref="J29:K29"/>
    <mergeCell ref="H29:I29"/>
    <mergeCell ref="O31:P31"/>
    <mergeCell ref="B31:E31"/>
    <mergeCell ref="M43:R43"/>
    <mergeCell ref="O19:P19"/>
    <mergeCell ref="F27:H27"/>
    <mergeCell ref="B19:C19"/>
    <mergeCell ref="B20:C20"/>
    <mergeCell ref="D19:E19"/>
    <mergeCell ref="B26:C26"/>
    <mergeCell ref="E23:F23"/>
    <mergeCell ref="F25:G25"/>
    <mergeCell ref="Q54:R54"/>
    <mergeCell ref="Q33:R33"/>
    <mergeCell ref="O29:R29"/>
    <mergeCell ref="O26:R26"/>
    <mergeCell ref="O27:P27"/>
    <mergeCell ref="I42:J42"/>
    <mergeCell ref="H26:I26"/>
    <mergeCell ref="I40:J40"/>
    <mergeCell ref="K41:L41"/>
    <mergeCell ref="D17:E17"/>
    <mergeCell ref="O15:P15"/>
    <mergeCell ref="B15:E15"/>
    <mergeCell ref="B17:C17"/>
    <mergeCell ref="Q27:R27"/>
    <mergeCell ref="I27:L27"/>
    <mergeCell ref="J25:L25"/>
    <mergeCell ref="D25:E25"/>
    <mergeCell ref="D26:E26"/>
    <mergeCell ref="D20:E20"/>
    <mergeCell ref="W32:Y32"/>
    <mergeCell ref="O25:P25"/>
    <mergeCell ref="W29:Y29"/>
    <mergeCell ref="Q25:R25"/>
    <mergeCell ref="J23:L23"/>
    <mergeCell ref="O24:P24"/>
    <mergeCell ref="U25:V25"/>
    <mergeCell ref="Q24:R24"/>
    <mergeCell ref="W25:X25"/>
    <mergeCell ref="O14:P14"/>
    <mergeCell ref="O18:P18"/>
    <mergeCell ref="F15:I15"/>
    <mergeCell ref="S14:U14"/>
    <mergeCell ref="V26:W26"/>
    <mergeCell ref="F20:G20"/>
    <mergeCell ref="V14:Y14"/>
    <mergeCell ref="Q14:R14"/>
    <mergeCell ref="Q18:R18"/>
    <mergeCell ref="S18:T18"/>
    <mergeCell ref="I45:J45"/>
    <mergeCell ref="K45:L45"/>
    <mergeCell ref="I46:J46"/>
    <mergeCell ref="K46:L46"/>
    <mergeCell ref="I47:J47"/>
    <mergeCell ref="K47:L47"/>
  </mergeCells>
  <printOptions/>
  <pageMargins left="0.15748031496062992" right="0.11811023622047245" top="0.31496062992125984" bottom="0.1968503937007874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90" zoomScaleNormal="90" zoomScalePageLayoutView="0" workbookViewId="0" topLeftCell="B1">
      <selection activeCell="D8" sqref="D8:D11"/>
    </sheetView>
  </sheetViews>
  <sheetFormatPr defaultColWidth="9.140625" defaultRowHeight="12.75"/>
  <cols>
    <col min="1" max="1" width="0.13671875" style="7" hidden="1" customWidth="1"/>
    <col min="2" max="2" width="4.57421875" style="7" customWidth="1"/>
    <col min="3" max="3" width="6.7109375" style="41" customWidth="1"/>
    <col min="4" max="4" width="26.421875" style="8" customWidth="1"/>
    <col min="5" max="5" width="27.7109375" style="8" customWidth="1"/>
    <col min="6" max="6" width="29.421875" style="8" customWidth="1"/>
    <col min="7" max="7" width="0.2890625" style="8" hidden="1" customWidth="1"/>
    <col min="8" max="8" width="25.00390625" style="8" customWidth="1"/>
    <col min="9" max="9" width="24.421875" style="8" customWidth="1"/>
    <col min="10" max="10" width="7.7109375" style="10" customWidth="1"/>
    <col min="11" max="11" width="154.00390625" style="36" customWidth="1"/>
    <col min="12" max="16384" width="9.140625" style="7" customWidth="1"/>
  </cols>
  <sheetData>
    <row r="1" spans="3:9" ht="34.5" customHeight="1" thickBot="1">
      <c r="C1" s="2014" t="s">
        <v>54</v>
      </c>
      <c r="D1" s="2014"/>
      <c r="E1" s="2014"/>
      <c r="F1" s="2014"/>
      <c r="G1" s="2014"/>
      <c r="H1" s="2014"/>
      <c r="I1" s="2014"/>
    </row>
    <row r="2" spans="4:9" ht="4.5" customHeight="1" hidden="1" thickBot="1">
      <c r="D2" s="8">
        <v>24</v>
      </c>
      <c r="E2" s="8">
        <v>24</v>
      </c>
      <c r="F2" s="8">
        <v>19</v>
      </c>
      <c r="G2" s="8">
        <v>20</v>
      </c>
      <c r="H2" s="1207">
        <v>21</v>
      </c>
      <c r="I2" s="8">
        <v>22</v>
      </c>
    </row>
    <row r="3" spans="2:11" s="9" customFormat="1" ht="36.75" customHeight="1" thickBot="1">
      <c r="B3" s="680"/>
      <c r="C3" s="80" t="s">
        <v>79</v>
      </c>
      <c r="D3" s="944" t="s">
        <v>55</v>
      </c>
      <c r="E3" s="653" t="s">
        <v>56</v>
      </c>
      <c r="F3" s="1164" t="s">
        <v>381</v>
      </c>
      <c r="G3" s="1458"/>
      <c r="H3" s="1354" t="s">
        <v>133</v>
      </c>
      <c r="I3" s="1355" t="s">
        <v>134</v>
      </c>
      <c r="J3" s="80" t="s">
        <v>79</v>
      </c>
      <c r="K3" s="37"/>
    </row>
    <row r="4" spans="1:11" ht="33" customHeight="1" thickBot="1">
      <c r="A4" s="7">
        <v>1</v>
      </c>
      <c r="B4" s="2025" t="s">
        <v>59</v>
      </c>
      <c r="C4" s="138">
        <v>8</v>
      </c>
      <c r="D4" s="1979"/>
      <c r="E4" s="1979"/>
      <c r="F4" s="1953" t="str">
        <f>LOOKUP($A4*100+$C4,matrix!N$26:N$37,matrix!L$26:L$37)</f>
        <v> Bendroji chemija, lab. darbai         [[F. Ambrulevičius, lekt. R. Voronovič]]                   NChL</v>
      </c>
      <c r="G4" s="1576"/>
      <c r="H4" s="1965" t="str">
        <f>LOOKUP($A4*100+$C4,matrix!N$56:N$70,matrix!L$56:L$70)</f>
        <v>Anglų kalba                        [[doc.I.Rozgienė]]   AChA</v>
      </c>
      <c r="I4" s="2032" t="str">
        <f>LOOKUP($A4*100+$C4,matrix!N$71:N$87,matrix!L$71:L$87)</f>
        <v>Matematika, seminaras           [[j. asist. A. Medžiūnas]]OChA</v>
      </c>
      <c r="J4" s="308">
        <v>8</v>
      </c>
      <c r="K4" s="38"/>
    </row>
    <row r="5" spans="1:10" ht="16.5" customHeight="1" thickBot="1">
      <c r="A5" s="7">
        <v>1</v>
      </c>
      <c r="B5" s="2026"/>
      <c r="C5" s="139">
        <v>9</v>
      </c>
      <c r="D5" s="1958"/>
      <c r="E5" s="1980"/>
      <c r="F5" s="2015"/>
      <c r="G5" s="1577"/>
      <c r="H5" s="1967"/>
      <c r="I5" s="2033"/>
      <c r="J5" s="270">
        <v>9</v>
      </c>
    </row>
    <row r="6" spans="1:11" ht="26.25" customHeight="1">
      <c r="A6" s="7">
        <v>1</v>
      </c>
      <c r="B6" s="2026"/>
      <c r="C6" s="131">
        <v>10</v>
      </c>
      <c r="D6" s="1974" t="str">
        <f>LOOKUP(A6*100+C6,matrix!N$5:N$13,matrix!L$5:L$13)</f>
        <v> Matematika, seminaras          [[doc. A. Kregždė]]              K D A</v>
      </c>
      <c r="E6" s="1979"/>
      <c r="F6" s="2015"/>
      <c r="G6" s="1981" t="str">
        <f>LOOKUP($A6*100+$C6,matrix!N$39:N$52,matrix!L$39:L$52)</f>
        <v>Nanomedžiagų chemijos studijų įvadas, seminaras, kompiuterių praktika 1/2 sav.     [[doc. V.Kubilius]]   MIF 1kl.</v>
      </c>
      <c r="H6" s="1965" t="str">
        <f>LOOKUP($A6*100+$C6,matrix!N$57:N$70,matrix!L$57:L$70)</f>
        <v> Matematikos seminaras           [asist. V. Šumskas]           ASA</v>
      </c>
      <c r="I6" s="1987" t="str">
        <f>LOOKUP($A6*100+$C6,matrix!N$72:N$87,matrix!L$72:L$87)</f>
        <v>Anglų kalba                      [[doc.I.Rozgienė]]   AChA</v>
      </c>
      <c r="J6" s="425">
        <v>10</v>
      </c>
      <c r="K6" s="36" t="e">
        <f>LOOKUP($A6*100+$C6,matrix!N$88:N$98,matrix!L$88:L$98)</f>
        <v>#N/A</v>
      </c>
    </row>
    <row r="7" spans="1:11" ht="20.25" customHeight="1" thickBot="1">
      <c r="A7" s="7">
        <v>1</v>
      </c>
      <c r="B7" s="2026"/>
      <c r="C7" s="94">
        <v>11</v>
      </c>
      <c r="D7" s="1975"/>
      <c r="E7" s="1980"/>
      <c r="F7" s="1954"/>
      <c r="G7" s="1984"/>
      <c r="H7" s="1967"/>
      <c r="I7" s="2016"/>
      <c r="J7" s="129">
        <v>11</v>
      </c>
      <c r="K7" s="133" t="e">
        <f>LOOKUP($A7*100+$C7,matrix!N$88:N$98,matrix!L$88:L$98)</f>
        <v>#N/A</v>
      </c>
    </row>
    <row r="8" spans="1:13" ht="19.5" customHeight="1" thickBot="1">
      <c r="A8" s="7">
        <v>1</v>
      </c>
      <c r="B8" s="2026"/>
      <c r="C8" s="138">
        <v>12</v>
      </c>
      <c r="D8" s="1974" t="str">
        <f>LOOKUP(A8*100+C8,matrix!N$5:N$13,matrix!L$5:L$13)</f>
        <v>Bendroji chemija, lab. darbai  [[lekt. R. Voronovič, lekt. J. Kiuberis]]       NChL</v>
      </c>
      <c r="E8" s="1974" t="str">
        <f>LOOKUP($A8*100+$C8,matrix!N$16:N$23,matrix!L$16:L$23)</f>
        <v>Matematika, seminaras  [[doc. A. Kregždė]]            K D A</v>
      </c>
      <c r="F8" s="1979"/>
      <c r="G8" s="2018"/>
      <c r="H8" s="1578"/>
      <c r="I8" s="1579"/>
      <c r="J8" s="308">
        <v>12</v>
      </c>
      <c r="K8" s="1353" t="e">
        <f>LOOKUP($A8*100+$C8,matrix!N$88:N$98,matrix!L$88:L$98)</f>
        <v>#N/A</v>
      </c>
      <c r="M8" s="26"/>
    </row>
    <row r="9" spans="1:11" ht="27" customHeight="1" thickBot="1">
      <c r="A9" s="7">
        <v>1</v>
      </c>
      <c r="B9" s="2026"/>
      <c r="C9" s="139">
        <v>13</v>
      </c>
      <c r="D9" s="2017"/>
      <c r="E9" s="1975"/>
      <c r="F9" s="2020"/>
      <c r="G9" s="2019"/>
      <c r="H9" s="2008" t="str">
        <f>LOOKUP($A9*100+$C9,matrix!N$74:N$74,matrix!L$74:L$74)</f>
        <v>Bendroji biologija, laboratoriniai darbai  11.9-12.06      [[doc. I. Prigodina-Lukošienė]]      GMC, Saulėtekio al.7, </v>
      </c>
      <c r="I9" s="2009"/>
      <c r="J9" s="426">
        <v>13</v>
      </c>
      <c r="K9" s="101"/>
    </row>
    <row r="10" spans="1:11" ht="15.75" customHeight="1">
      <c r="A10" s="7">
        <v>1</v>
      </c>
      <c r="B10" s="2026"/>
      <c r="C10" s="131">
        <v>14</v>
      </c>
      <c r="D10" s="2017"/>
      <c r="E10" s="1976" t="str">
        <f>LOOKUP($A10*100+$C10,matrix!N$17:N$23,matrix!L$17:L$23)</f>
        <v>Programavimo ir duomenų analizės įvadas, seminaras   1/2 gr. 1/2 sav.        [[doc.V. Kubilius]]   MIF 1kl.</v>
      </c>
      <c r="F10" s="1953"/>
      <c r="G10" s="1981" t="str">
        <f>LOOKUP($A10*100+$C10,matrix!N$40:N$52,matrix!L$40:L$52)</f>
        <v> Anglų kalba, 1/2 gr.   [[doc.I.Rozgienė]]   AChA</v>
      </c>
      <c r="H10" s="2010"/>
      <c r="I10" s="2011"/>
      <c r="J10" s="183">
        <v>14</v>
      </c>
      <c r="K10" s="1353" t="str">
        <f>LOOKUP($A10*100+$C10,matrix!N$88:N$98,matrix!L$88:L$98)</f>
        <v>E</v>
      </c>
    </row>
    <row r="11" spans="1:11" ht="15" customHeight="1" thickBot="1">
      <c r="A11" s="7">
        <v>1</v>
      </c>
      <c r="B11" s="2026"/>
      <c r="C11" s="132">
        <v>15</v>
      </c>
      <c r="D11" s="1975"/>
      <c r="E11" s="1977"/>
      <c r="F11" s="2015"/>
      <c r="G11" s="1984"/>
      <c r="H11" s="2010"/>
      <c r="I11" s="2011"/>
      <c r="J11" s="230">
        <v>15</v>
      </c>
      <c r="K11" s="36" t="str">
        <f>LOOKUP($A11*100+$C11,matrix!N$88:N$98,matrix!L$88:L$98)</f>
        <v>E</v>
      </c>
    </row>
    <row r="12" spans="1:10" ht="27" customHeight="1">
      <c r="A12" s="7">
        <v>1</v>
      </c>
      <c r="B12" s="2026"/>
      <c r="C12" s="138">
        <v>16</v>
      </c>
      <c r="D12" s="1979"/>
      <c r="E12" s="1977"/>
      <c r="F12" s="2038"/>
      <c r="G12" s="1981" t="str">
        <f>LOOKUP($A12*100+$C12,matrix!N$40:N$52,matrix!L$40:L$52)</f>
        <v> Bendroji chemija, lab.  darbai   [[lekt. R. Voronovič, F. Ambrulevičius]]       NChL</v>
      </c>
      <c r="H12" s="2010"/>
      <c r="I12" s="2011"/>
      <c r="J12" s="309">
        <v>16</v>
      </c>
    </row>
    <row r="13" spans="1:10" ht="18.75" customHeight="1" thickBot="1">
      <c r="A13" s="7">
        <v>1</v>
      </c>
      <c r="B13" s="2026"/>
      <c r="C13" s="142">
        <v>17</v>
      </c>
      <c r="D13" s="1958"/>
      <c r="E13" s="1978"/>
      <c r="F13" s="2039"/>
      <c r="G13" s="1982"/>
      <c r="H13" s="2012"/>
      <c r="I13" s="2013"/>
      <c r="J13" s="270">
        <v>17</v>
      </c>
    </row>
    <row r="14" spans="1:10" ht="9.75" customHeight="1" thickBot="1">
      <c r="A14" s="7">
        <v>1</v>
      </c>
      <c r="B14" s="2026"/>
      <c r="C14" s="142">
        <v>18</v>
      </c>
      <c r="D14" s="1580"/>
      <c r="E14" s="1576"/>
      <c r="F14" s="1581"/>
      <c r="G14" s="1982"/>
      <c r="H14" s="1582"/>
      <c r="I14" s="1583"/>
      <c r="J14" s="434">
        <v>18</v>
      </c>
    </row>
    <row r="15" spans="1:10" ht="10.5" customHeight="1" thickBot="1">
      <c r="A15" s="7">
        <v>1</v>
      </c>
      <c r="B15" s="2027"/>
      <c r="C15" s="142">
        <v>19</v>
      </c>
      <c r="D15" s="1584"/>
      <c r="E15" s="1585"/>
      <c r="F15" s="1586"/>
      <c r="G15" s="1983"/>
      <c r="H15" s="1587"/>
      <c r="I15" s="1588"/>
      <c r="J15" s="434">
        <v>19</v>
      </c>
    </row>
    <row r="16" spans="2:10" ht="12.75" customHeight="1" thickBot="1">
      <c r="B16" s="156"/>
      <c r="C16" s="157"/>
      <c r="D16" s="443"/>
      <c r="E16" s="158"/>
      <c r="F16" s="159"/>
      <c r="G16" s="158"/>
      <c r="H16" s="159"/>
      <c r="I16" s="444"/>
      <c r="J16" s="427"/>
    </row>
    <row r="17" spans="1:10" ht="8.25" customHeight="1" thickBot="1">
      <c r="A17" s="7">
        <v>2</v>
      </c>
      <c r="B17" s="2022" t="s">
        <v>60</v>
      </c>
      <c r="C17" s="147">
        <v>8</v>
      </c>
      <c r="D17" s="1979"/>
      <c r="E17" s="1979"/>
      <c r="F17" s="1979"/>
      <c r="G17" s="2036"/>
      <c r="H17" s="1589"/>
      <c r="I17" s="1985" t="str">
        <f>LOOKUP($A17*100+$C17,matrix!N$72:N$87,matrix!L$72:L$87)</f>
        <v>Bendroji chemija, lab. darbai       [[lekt. J. Kiuberis, lekt. R. Voronovič]]                BNChL</v>
      </c>
      <c r="J17" s="428">
        <v>8</v>
      </c>
    </row>
    <row r="18" spans="1:10" ht="12" customHeight="1" thickBot="1">
      <c r="A18" s="7">
        <v>2</v>
      </c>
      <c r="B18" s="2034"/>
      <c r="C18" s="417">
        <v>9</v>
      </c>
      <c r="D18" s="1958"/>
      <c r="E18" s="2021"/>
      <c r="F18" s="2020"/>
      <c r="G18" s="2037"/>
      <c r="H18" s="1590"/>
      <c r="I18" s="2002"/>
      <c r="J18" s="429">
        <v>9</v>
      </c>
    </row>
    <row r="19" spans="1:10" ht="30.75" customHeight="1" thickBot="1">
      <c r="A19" s="7">
        <v>2</v>
      </c>
      <c r="B19" s="2034"/>
      <c r="C19" s="418">
        <v>10</v>
      </c>
      <c r="D19" s="1976" t="str">
        <f>LOOKUP(A19*100+C19,matrix!N$5:N$13,matrix!L$5:L$13)</f>
        <v>Bendroji chemija, seminaras                           [[prof. R. Raudonis]]  ASA</v>
      </c>
      <c r="E19" s="2021"/>
      <c r="F19" s="1953" t="str">
        <f>LOOKUP($A19*100+$C19,matrix!N$26:N$37,matrix!L$26:L$37)</f>
        <v> Matematika, seminaras [[asist. E. Karikovas]]   OChA</v>
      </c>
      <c r="G19" s="1981" t="str">
        <f>LOOKUP($A19*100+$C19,matrix!N$40:N$52,matrix!L$40:L$52)</f>
        <v> Anglų kalba, 1/2 gr.   [[doc.I.Rozgienė]]   TGA</v>
      </c>
      <c r="H19" s="1576"/>
      <c r="I19" s="2002"/>
      <c r="J19" s="430">
        <v>10</v>
      </c>
    </row>
    <row r="20" spans="1:10" ht="24" customHeight="1" thickBot="1">
      <c r="A20" s="7">
        <v>2</v>
      </c>
      <c r="B20" s="2034"/>
      <c r="C20" s="130">
        <v>11</v>
      </c>
      <c r="D20" s="1978"/>
      <c r="E20" s="1980"/>
      <c r="F20" s="1954"/>
      <c r="G20" s="1984"/>
      <c r="H20" s="1591"/>
      <c r="I20" s="2003"/>
      <c r="J20" s="431">
        <v>11</v>
      </c>
    </row>
    <row r="21" spans="1:10" ht="22.5" customHeight="1" thickBot="1">
      <c r="A21" s="7">
        <v>2</v>
      </c>
      <c r="B21" s="2034"/>
      <c r="C21" s="147">
        <v>12</v>
      </c>
      <c r="D21" s="1561"/>
      <c r="E21" s="1974" t="str">
        <f>LOOKUP($A21*100+$C21,matrix!N$19:N$23,matrix!L$19:L$23)</f>
        <v>Bendroji chemija, lab. darbai  [[lekt. J. Kiuberis, F. Ambrulevičius]]       NChL</v>
      </c>
      <c r="F21" s="1953" t="str">
        <f>LOOKUP($A21*100+$C21,matrix!N$26:N$37,matrix!L$26:L$37)</f>
        <v>  Bendroji chemija, seminaras[[prof. R. Raudonis]]  NChA</v>
      </c>
      <c r="G21" s="1981" t="str">
        <f>LOOKUP($A21*100+$C21,matrix!N$40:N$52,matrix!L$40:L$52)</f>
        <v>11,45 val.  Matematika, seminaras  [doc.P.Katauskis]]   FChA</v>
      </c>
      <c r="H21" s="2004" t="str">
        <f>LOOKUP($A21*100+$C21,matrix!N$77:N$77,matrix!L$77:L$77)</f>
        <v>Anglų kalba 1/3 jungt. gr.[[doc.I.Rozgienė]]   AChA</v>
      </c>
      <c r="I21" s="2005"/>
      <c r="J21" s="432">
        <v>12</v>
      </c>
    </row>
    <row r="22" spans="1:10" ht="25.5" customHeight="1" thickBot="1">
      <c r="A22" s="7">
        <v>2</v>
      </c>
      <c r="B22" s="2034"/>
      <c r="C22" s="148">
        <v>13</v>
      </c>
      <c r="D22" s="2043" t="str">
        <f>LOOKUP(A22*100+C22,matrix!N$5:N$13,matrix!L$5:L$13)</f>
        <v>Matematika, seminaras  [[doc. A. Kregždė]]     TGA</v>
      </c>
      <c r="E22" s="2017"/>
      <c r="F22" s="1954"/>
      <c r="G22" s="1984"/>
      <c r="H22" s="2006"/>
      <c r="I22" s="2007"/>
      <c r="J22" s="433">
        <v>13</v>
      </c>
    </row>
    <row r="23" spans="1:14" ht="27" customHeight="1" thickBot="1">
      <c r="A23" s="7">
        <v>2</v>
      </c>
      <c r="B23" s="2034"/>
      <c r="C23" s="206">
        <v>14</v>
      </c>
      <c r="D23" s="2044"/>
      <c r="E23" s="2017"/>
      <c r="F23" s="1589"/>
      <c r="G23" s="1981" t="str">
        <f>LOOKUP($A24*100+$C24,matrix!N$40:N$52,matrix!L$40:L$52)</f>
        <v>[2] Bendroji chemija, seminaras  1/2 sav.[[prof.R.Raudonis]]  KDA</v>
      </c>
      <c r="H23" s="1651"/>
      <c r="I23" s="1650"/>
      <c r="J23" s="183">
        <v>14</v>
      </c>
      <c r="K23" s="39" t="s">
        <v>498</v>
      </c>
      <c r="L23" s="34"/>
      <c r="M23" s="34"/>
      <c r="N23" s="25"/>
    </row>
    <row r="24" spans="1:14" ht="14.25" customHeight="1" thickBot="1">
      <c r="A24" s="7">
        <v>2</v>
      </c>
      <c r="B24" s="2034"/>
      <c r="C24" s="1648">
        <v>15</v>
      </c>
      <c r="D24" s="1603"/>
      <c r="E24" s="1975"/>
      <c r="F24" s="1953" t="str">
        <f>LOOKUP($A24*100+$C24,matrix!N$26:N$37,matrix!L$26:L$37)</f>
        <v>Programavimo ir duomenų analizės įvadas, seminaras           [[doc. L. Vilčiauskas]]  ITTC 108-1 kompiuterių klasė, Saulėtekio al. 9, II-ieji jung. rūmai</v>
      </c>
      <c r="G24" s="1983"/>
      <c r="H24" s="1649"/>
      <c r="I24" s="1652"/>
      <c r="J24" s="129">
        <v>15</v>
      </c>
      <c r="K24" s="40"/>
      <c r="L24" s="35"/>
      <c r="M24" s="35"/>
      <c r="N24" s="24"/>
    </row>
    <row r="25" spans="1:11" ht="57.75" customHeight="1" thickBot="1">
      <c r="A25" s="7">
        <v>2</v>
      </c>
      <c r="B25" s="2034"/>
      <c r="C25" s="147">
        <v>16</v>
      </c>
      <c r="D25" s="1561"/>
      <c r="E25" s="1976" t="str">
        <f>LOOKUP($A26*100+$C26,matrix!N$19:N$24,matrix!L$19:L$24)</f>
        <v> Matematika, seminaras         [[[doc. A. Kregždė]]     OChA</v>
      </c>
      <c r="F25" s="1954"/>
      <c r="G25" s="2040"/>
      <c r="H25" s="1965" t="str">
        <f>LOOKUP($A26*100+$C26,matrix!N$58:N$70,matrix!L$58:L$70)</f>
        <v>Bendroji chemija, lab.darbai     [[prof. R. Raudonis, F. Ambrulevičius]]       NChL</v>
      </c>
      <c r="I25" s="1593"/>
      <c r="J25" s="310">
        <v>16</v>
      </c>
      <c r="K25" s="36" t="str">
        <f>LOOKUP($A25*100+$C25,matrix!N$88:N$98,matrix!L$88:L$98)</f>
        <v>E</v>
      </c>
    </row>
    <row r="26" spans="1:11" ht="18" customHeight="1" thickBot="1">
      <c r="A26" s="7">
        <v>2</v>
      </c>
      <c r="B26" s="2034"/>
      <c r="C26" s="148">
        <v>17</v>
      </c>
      <c r="D26" s="1594"/>
      <c r="E26" s="1978"/>
      <c r="F26" s="1561"/>
      <c r="G26" s="2041"/>
      <c r="H26" s="1966"/>
      <c r="I26" s="1595"/>
      <c r="J26" s="434">
        <v>17</v>
      </c>
      <c r="K26" s="36" t="str">
        <f>LOOKUP($A26*100+$C26,matrix!N$88:N$98,matrix!L$88:L$98)</f>
        <v>E</v>
      </c>
    </row>
    <row r="27" spans="1:10" ht="15" customHeight="1" thickBot="1">
      <c r="A27" s="7">
        <v>2</v>
      </c>
      <c r="B27" s="2034"/>
      <c r="C27" s="419">
        <v>18</v>
      </c>
      <c r="D27" s="573"/>
      <c r="E27" s="1592"/>
      <c r="F27" s="1596"/>
      <c r="G27" s="2041"/>
      <c r="H27" s="1966"/>
      <c r="I27" s="1597"/>
      <c r="J27" s="183">
        <v>18</v>
      </c>
    </row>
    <row r="28" spans="1:11" ht="10.5" customHeight="1" thickBot="1">
      <c r="A28" s="7">
        <v>2</v>
      </c>
      <c r="B28" s="2035"/>
      <c r="C28" s="130">
        <v>19</v>
      </c>
      <c r="D28" s="1598"/>
      <c r="E28" s="1599"/>
      <c r="F28" s="1600"/>
      <c r="G28" s="2042"/>
      <c r="H28" s="1967"/>
      <c r="I28" s="1601"/>
      <c r="J28" s="435">
        <v>19</v>
      </c>
      <c r="K28" s="36" t="str">
        <f>LOOKUP($A28*100+$C28,matrix!N$88:N$98,matrix!L$88:L$98)</f>
        <v>E</v>
      </c>
    </row>
    <row r="29" spans="2:10" ht="12" customHeight="1" thickBot="1">
      <c r="B29" s="160"/>
      <c r="C29" s="157"/>
      <c r="D29" s="445"/>
      <c r="E29" s="161"/>
      <c r="F29" s="162"/>
      <c r="G29" s="161"/>
      <c r="H29" s="162"/>
      <c r="I29" s="446"/>
      <c r="J29" s="436"/>
    </row>
    <row r="30" spans="1:11" ht="15" customHeight="1">
      <c r="A30" s="7">
        <v>3</v>
      </c>
      <c r="B30" s="2022" t="s">
        <v>61</v>
      </c>
      <c r="C30" s="147">
        <v>8</v>
      </c>
      <c r="D30" s="1993" t="str">
        <f>LOOKUP($A30*100+$C30,matrix!N$88:$N98,matrix!L$88:L$98)</f>
        <v>Bendroji chemija       [[prof.R.Raudonis]]     NChA</v>
      </c>
      <c r="E30" s="1994"/>
      <c r="F30" s="1994"/>
      <c r="G30" s="1994"/>
      <c r="H30" s="1994"/>
      <c r="I30" s="1995"/>
      <c r="J30" s="428">
        <v>8</v>
      </c>
      <c r="K30" s="38"/>
    </row>
    <row r="31" spans="1:11" ht="18.75" customHeight="1" thickBot="1">
      <c r="A31" s="7">
        <v>3</v>
      </c>
      <c r="B31" s="2023"/>
      <c r="C31" s="148">
        <v>9</v>
      </c>
      <c r="D31" s="1996"/>
      <c r="E31" s="1997"/>
      <c r="F31" s="1997"/>
      <c r="G31" s="1997"/>
      <c r="H31" s="1997"/>
      <c r="I31" s="1998"/>
      <c r="J31" s="437">
        <v>9</v>
      </c>
      <c r="K31" s="807"/>
    </row>
    <row r="32" spans="1:11" ht="18" customHeight="1">
      <c r="A32" s="7">
        <v>3</v>
      </c>
      <c r="B32" s="2023"/>
      <c r="C32" s="135">
        <v>10</v>
      </c>
      <c r="D32" s="1993" t="str">
        <f>LOOKUP($A32*100+$C32,matrix!N$88:N$98,matrix!L$88:L$98)</f>
        <v> Matematika        [[asist.A.Kavaliauskas]]            NChA</v>
      </c>
      <c r="E32" s="1994"/>
      <c r="F32" s="1994"/>
      <c r="G32" s="1994"/>
      <c r="H32" s="1994"/>
      <c r="I32" s="1995"/>
      <c r="J32" s="438">
        <v>10</v>
      </c>
      <c r="K32" s="36" t="str">
        <f>LOOKUP($A32*100+$C32,matrix!N$88:N$98,matrix!L$88:L$98)</f>
        <v> Matematika        [[asist.A.Kavaliauskas]]            NChA</v>
      </c>
    </row>
    <row r="33" spans="1:11" ht="19.5" customHeight="1" thickBot="1">
      <c r="A33" s="7">
        <v>3</v>
      </c>
      <c r="B33" s="2023"/>
      <c r="C33" s="420">
        <v>11</v>
      </c>
      <c r="D33" s="1996"/>
      <c r="E33" s="1997"/>
      <c r="F33" s="1997"/>
      <c r="G33" s="1997"/>
      <c r="H33" s="1997"/>
      <c r="I33" s="1998"/>
      <c r="J33" s="439">
        <v>11</v>
      </c>
      <c r="K33" s="36" t="str">
        <f>LOOKUP($A33*100+$C33,matrix!N$88:N$98,matrix!L$88:L$98)</f>
        <v> Matematika        [[asist.A.Kavaliauskas]]            NChA</v>
      </c>
    </row>
    <row r="34" spans="1:11" ht="30" customHeight="1">
      <c r="A34" s="7">
        <v>3</v>
      </c>
      <c r="B34" s="2023"/>
      <c r="C34" s="147">
        <v>12</v>
      </c>
      <c r="D34" s="1979"/>
      <c r="E34" s="1979"/>
      <c r="F34" s="1953" t="str">
        <f>LOOKUP($A34*100+$C34,matrix!N$26:N$37,matrix!L$26:L$37)</f>
        <v> [1] Bendroji chemija, seminaras  1/2 sav.      [[prof. R. Raudonis]]AChA</v>
      </c>
      <c r="G34" s="1981" t="str">
        <f>LOOKUP($A35*100+$C35,matrix!N$40:N$52,matrix!L$40:L$52)</f>
        <v>  Anglų kalba, 1/2 gr.   [[doc.I.Rozgienė]]   ASA</v>
      </c>
      <c r="H34" s="1965" t="str">
        <f>LOOKUP($A34*100+$C34,matrix!N$58:N$70,matrix!L$58:L$70)</f>
        <v>Matematika, seminaras                        [asist. V. Šumskas]           ASA</v>
      </c>
      <c r="I34" s="1987" t="str">
        <f>LOOKUP($A34*100+$C34,matrix!N$72:N$87,matrix!L$72:L$87)</f>
        <v>Anglų kalba                      [[doc.I.Rozgienė]]   PChA</v>
      </c>
      <c r="J34" s="310">
        <v>12</v>
      </c>
      <c r="K34" s="36" t="str">
        <f>LOOKUP($A34*100+$C34,matrix!N$88:N$98,matrix!L$88:L$98)</f>
        <v>E</v>
      </c>
    </row>
    <row r="35" spans="1:11" ht="23.25" customHeight="1" thickBot="1">
      <c r="A35" s="7">
        <v>3</v>
      </c>
      <c r="B35" s="2023"/>
      <c r="C35" s="148">
        <v>13</v>
      </c>
      <c r="D35" s="1980"/>
      <c r="E35" s="1980"/>
      <c r="F35" s="1954"/>
      <c r="G35" s="1983"/>
      <c r="H35" s="1967"/>
      <c r="I35" s="1988"/>
      <c r="J35" s="434">
        <v>13</v>
      </c>
      <c r="K35" s="101"/>
    </row>
    <row r="36" spans="1:11" ht="29.25" customHeight="1" thickBot="1">
      <c r="A36" s="7">
        <v>3</v>
      </c>
      <c r="B36" s="2023"/>
      <c r="C36" s="421">
        <v>14</v>
      </c>
      <c r="D36" s="1976" t="str">
        <f>LOOKUP(A36*100+C36,matrix!N$5:N$13,matrix!L$5:L$13)</f>
        <v>Programavimo ir duomenų analizės įvadas, seminaras   1/2 gr. 1/2 sav.        [[doc.D.Plaušinaitis]]   MIF 1kl.</v>
      </c>
      <c r="E36" s="1974" t="str">
        <f>LOOKUP($A36*100+$C36,matrix!N$19:N$23,matrix!L$19:L$23)</f>
        <v>Bendroji chemija, seminaras                           [[prof. R. Raudonis]]  AChA</v>
      </c>
      <c r="F36" s="1602"/>
      <c r="G36" s="1981" t="str">
        <f>LOOKUP($A37*100+$C37,matrix!N$40:N$52,matrix!L$40:L$52)</f>
        <v>Bendroji chemija, seminaras                           [[prof.R.Raudonis]]  FChA</v>
      </c>
      <c r="H36" s="1965" t="str">
        <f>LOOKUP($A36*100+$C36,matrix!N$58:N$70,matrix!L$58:L$70)</f>
        <v> Anglų kalba                        [[doc.I.Rozgienė]]   TGA</v>
      </c>
      <c r="I36" s="1985" t="str">
        <f>LOOKUP($A36*100+$C36,matrix!N$72:N$87,matrix!L$72:L$87)</f>
        <v>Matematika, seminaras  [[j. asist. A. Medžiūnas]]ASA</v>
      </c>
      <c r="J36" s="438">
        <v>14</v>
      </c>
      <c r="K36" s="36" t="s">
        <v>326</v>
      </c>
    </row>
    <row r="37" spans="1:11" ht="24.75" customHeight="1" thickBot="1">
      <c r="A37" s="7">
        <v>3</v>
      </c>
      <c r="B37" s="2023"/>
      <c r="C37" s="1299">
        <v>15</v>
      </c>
      <c r="D37" s="1977"/>
      <c r="E37" s="1975"/>
      <c r="F37" s="1663"/>
      <c r="G37" s="1983"/>
      <c r="H37" s="1967"/>
      <c r="I37" s="1986"/>
      <c r="J37" s="1234">
        <v>15</v>
      </c>
      <c r="K37" s="36" t="str">
        <f>LOOKUP($A37*100+$C37,matrix!N$88:N$98,matrix!L$88:L$98)</f>
        <v>E</v>
      </c>
    </row>
    <row r="38" spans="1:11" ht="29.25" customHeight="1" thickBot="1">
      <c r="A38" s="7">
        <v>3</v>
      </c>
      <c r="B38" s="2023"/>
      <c r="C38" s="422">
        <v>16</v>
      </c>
      <c r="D38" s="1977"/>
      <c r="E38" s="1957"/>
      <c r="F38" s="1602"/>
      <c r="G38" s="573"/>
      <c r="H38" s="2004" t="str">
        <f>LOOKUP($A38*100+$C38,matrix!N$58:N$70,matrix!L$58:L$70)</f>
        <v>Anglų kalba 1/3 jungt. gr.[[doc.I.Rozgienė]]   TGA</v>
      </c>
      <c r="I38" s="2005"/>
      <c r="J38" s="272">
        <v>16</v>
      </c>
      <c r="K38" s="36" t="str">
        <f>LOOKUP($A38*100+$C38,matrix!N$88:N$98,matrix!L$88:L$98)</f>
        <v>E</v>
      </c>
    </row>
    <row r="39" spans="1:10" ht="9.75" customHeight="1" thickBot="1">
      <c r="A39" s="7">
        <v>3</v>
      </c>
      <c r="B39" s="2024"/>
      <c r="C39" s="148">
        <v>17</v>
      </c>
      <c r="D39" s="1978"/>
      <c r="E39" s="1958"/>
      <c r="F39" s="1603"/>
      <c r="G39" s="500"/>
      <c r="H39" s="2006"/>
      <c r="I39" s="2007"/>
      <c r="J39" s="434">
        <v>17</v>
      </c>
    </row>
    <row r="40" spans="2:10" ht="12" customHeight="1" thickBot="1">
      <c r="B40" s="164"/>
      <c r="C40" s="157"/>
      <c r="D40" s="445"/>
      <c r="E40" s="162"/>
      <c r="F40" s="162"/>
      <c r="G40" s="162"/>
      <c r="H40" s="162"/>
      <c r="I40" s="446"/>
      <c r="J40" s="436"/>
    </row>
    <row r="41" spans="1:11" ht="18.75" customHeight="1">
      <c r="A41" s="7">
        <v>4</v>
      </c>
      <c r="B41" s="2022" t="s">
        <v>62</v>
      </c>
      <c r="C41" s="147">
        <v>8</v>
      </c>
      <c r="D41" s="1993" t="str">
        <f>LOOKUP($A41*100+$C41,matrix!N$88:N$98,matrix!L$88:L$98)</f>
        <v>Bendroji chemija       [[prof.R.Raudonis]]     NChA</v>
      </c>
      <c r="E41" s="1994"/>
      <c r="F41" s="1994"/>
      <c r="G41" s="1994"/>
      <c r="H41" s="1994"/>
      <c r="I41" s="1995"/>
      <c r="J41" s="310">
        <v>8</v>
      </c>
      <c r="K41" s="2045" t="str">
        <f>LOOKUP($A41*100+$C41,matrix!N$88:N$98,matrix!L$88:L$98)</f>
        <v>Bendroji chemija       [[prof.R.Raudonis]]     NChA</v>
      </c>
    </row>
    <row r="42" spans="1:11" ht="18.75" customHeight="1" thickBot="1">
      <c r="A42" s="7">
        <v>4</v>
      </c>
      <c r="B42" s="2023"/>
      <c r="C42" s="148">
        <v>9</v>
      </c>
      <c r="D42" s="1996"/>
      <c r="E42" s="1997"/>
      <c r="F42" s="1997"/>
      <c r="G42" s="1997"/>
      <c r="H42" s="1997"/>
      <c r="I42" s="1998"/>
      <c r="J42" s="270">
        <v>9</v>
      </c>
      <c r="K42" s="2046"/>
    </row>
    <row r="43" spans="1:11" ht="19.5" customHeight="1">
      <c r="A43" s="7">
        <v>4</v>
      </c>
      <c r="B43" s="2023"/>
      <c r="C43" s="421">
        <v>10</v>
      </c>
      <c r="D43" s="1968" t="str">
        <f>LOOKUP($A43*100+$C43,matrix!N$88:N$98,matrix!L$88:L$98)</f>
        <v>Programavimo ir duomenų analizės įvadas                            [[doc. L. Vilčiauskas]]  NChA</v>
      </c>
      <c r="E43" s="1969"/>
      <c r="F43" s="1970"/>
      <c r="G43" s="1335"/>
      <c r="H43" s="1965" t="str">
        <f>LOOKUP($A43*100+$C43,matrix!N$58:N$70,matrix!L$58:L$70)</f>
        <v> Bendroji chemija, seminaras[[prof. R. Raudonis]]  TGA</v>
      </c>
      <c r="I43" s="1987" t="str">
        <f>LOOKUP($A43*100+$C43,matrix!N$72:N$87,matrix!L$72:L$87)</f>
        <v>Bendroji chemija, seminaras    [[F. Ambrulevičius]]  PChA</v>
      </c>
      <c r="J43" s="440">
        <v>10</v>
      </c>
      <c r="K43" s="78"/>
    </row>
    <row r="44" spans="1:11" ht="33" customHeight="1" thickBot="1">
      <c r="A44" s="7">
        <v>4</v>
      </c>
      <c r="B44" s="2023"/>
      <c r="C44" s="136">
        <v>11</v>
      </c>
      <c r="D44" s="1971"/>
      <c r="E44" s="1972"/>
      <c r="F44" s="1973"/>
      <c r="G44" s="1336"/>
      <c r="H44" s="1967"/>
      <c r="I44" s="1988"/>
      <c r="J44" s="439">
        <v>11</v>
      </c>
      <c r="K44" s="101"/>
    </row>
    <row r="45" spans="1:11" ht="27.75" customHeight="1" thickBot="1">
      <c r="A45" s="7">
        <v>4</v>
      </c>
      <c r="B45" s="2023"/>
      <c r="C45" s="422">
        <v>12</v>
      </c>
      <c r="D45" s="1976" t="str">
        <f>LOOKUP(A47*100+C47,matrix!N$5:N$14,matrix!L$5:L$14)</f>
        <v>[2] Bendroji chemija, seminaras  1/2 sav.     [[prof. R. Raudonis]]  ASA</v>
      </c>
      <c r="E45" s="1974" t="str">
        <f>LOOKUP($A45*100+$C45,matrix!N$19:N$24,matrix!L$19:L$24)</f>
        <v>[1] Bendroji chemija, seminaras  1/2 sav.     [[prof. R. Raudonis]]  ASA</v>
      </c>
      <c r="F45" s="1951"/>
      <c r="G45" s="1999" t="str">
        <f>LOOKUP($A45*100+$C45,matrix!N$40:N$52,matrix!L$40:L$52)</f>
        <v>Matematika, seminaras    [doc.P.Katauskis]]   TGA</v>
      </c>
      <c r="H45" s="187"/>
      <c r="I45" s="127"/>
      <c r="J45" s="310">
        <v>12</v>
      </c>
      <c r="K45" s="78"/>
    </row>
    <row r="46" spans="1:11" ht="32.25" customHeight="1" thickBot="1">
      <c r="A46" s="7">
        <v>4</v>
      </c>
      <c r="B46" s="2023"/>
      <c r="C46" s="151">
        <v>13</v>
      </c>
      <c r="D46" s="1978"/>
      <c r="E46" s="1975"/>
      <c r="F46" s="1952"/>
      <c r="G46" s="2001"/>
      <c r="H46" s="1654"/>
      <c r="I46" s="1653"/>
      <c r="J46" s="270">
        <v>13</v>
      </c>
      <c r="K46" s="36" t="b">
        <f>Q24=LOOKUP($A46*100+$C46,matrix!N$88:N$98,matrix!L$88:L$98)</f>
        <v>0</v>
      </c>
    </row>
    <row r="47" spans="1:11" ht="19.5" customHeight="1" thickBot="1">
      <c r="A47" s="7">
        <v>4</v>
      </c>
      <c r="B47" s="2023"/>
      <c r="C47" s="137">
        <v>14</v>
      </c>
      <c r="D47" s="1955"/>
      <c r="E47" s="1951"/>
      <c r="F47" s="1953" t="str">
        <f>LOOKUP($A47*100+$C47,matrix!N$26:N$37,matrix!L$26:L$37)</f>
        <v> Matematika, seminaras [[asist. E. Karikovas]]   PChA</v>
      </c>
      <c r="G47" s="1999" t="str">
        <f>LOOKUP($A48*100+$C48,matrix!N$40:N$52,matrix!L$40:L$52)</f>
        <v> Anglų kalba   [[doc.I.Rozgienė]]   PChA</v>
      </c>
      <c r="H47" s="1959" t="str">
        <f>LOOKUP($A47*100+$C47,matrix!N$58:N$70,matrix!L$58:L$70)</f>
        <v>Bendroji biologija, paskaita      [[09.13-11.08   doc. D. Dabkevičienė]]           [[11.09-12.06 doc. I. Prigodina-Lukošienė]]EVAF, Saulėtekio al.9, aud. JR1 a.</v>
      </c>
      <c r="I47" s="1960"/>
      <c r="J47" s="438">
        <v>14</v>
      </c>
      <c r="K47" s="36" t="str">
        <f>LOOKUP($A47*100+$C47,matrix!N$88:N$98,matrix!L$88:L$98)</f>
        <v>E</v>
      </c>
    </row>
    <row r="48" spans="1:10" ht="25.5" customHeight="1" thickBot="1">
      <c r="A48" s="7">
        <v>4</v>
      </c>
      <c r="B48" s="2023"/>
      <c r="C48" s="420">
        <v>15</v>
      </c>
      <c r="D48" s="1956"/>
      <c r="E48" s="1952"/>
      <c r="F48" s="1954"/>
      <c r="G48" s="2000"/>
      <c r="H48" s="1961"/>
      <c r="I48" s="1962"/>
      <c r="J48" s="1234">
        <v>15</v>
      </c>
    </row>
    <row r="49" spans="1:11" ht="17.25" customHeight="1" thickBot="1">
      <c r="A49" s="7">
        <v>4</v>
      </c>
      <c r="B49" s="2023"/>
      <c r="C49" s="151">
        <v>16</v>
      </c>
      <c r="D49" s="193"/>
      <c r="E49" s="1374"/>
      <c r="F49" s="194"/>
      <c r="G49" s="1459"/>
      <c r="H49" s="1963"/>
      <c r="I49" s="1964"/>
      <c r="J49" s="441">
        <v>16</v>
      </c>
      <c r="K49" s="380"/>
    </row>
    <row r="50" spans="1:10" ht="24" customHeight="1" thickBot="1">
      <c r="A50" s="7">
        <v>4</v>
      </c>
      <c r="B50" s="2024"/>
      <c r="C50" s="151">
        <v>17</v>
      </c>
      <c r="D50" s="645"/>
      <c r="E50" s="1325"/>
      <c r="F50" s="646"/>
      <c r="G50" s="486"/>
      <c r="H50" s="2054"/>
      <c r="I50" s="2055"/>
      <c r="J50" s="442">
        <v>17</v>
      </c>
    </row>
    <row r="51" spans="1:10" ht="18" customHeight="1" hidden="1" thickBot="1">
      <c r="A51" s="7">
        <v>4</v>
      </c>
      <c r="B51" s="481"/>
      <c r="C51" s="482">
        <v>18</v>
      </c>
      <c r="D51" s="647"/>
      <c r="E51" s="550"/>
      <c r="F51" s="648"/>
      <c r="G51" s="573"/>
      <c r="H51" s="484"/>
      <c r="I51" s="485"/>
      <c r="J51" s="483">
        <v>18</v>
      </c>
    </row>
    <row r="52" spans="2:10" ht="15" customHeight="1" thickBot="1">
      <c r="B52" s="164"/>
      <c r="C52" s="165"/>
      <c r="D52" s="445"/>
      <c r="E52" s="162"/>
      <c r="F52" s="162"/>
      <c r="G52" s="162"/>
      <c r="H52" s="162"/>
      <c r="I52" s="446"/>
      <c r="J52" s="436"/>
    </row>
    <row r="53" spans="1:10" ht="21" customHeight="1">
      <c r="A53" s="7">
        <v>5</v>
      </c>
      <c r="B53" s="2022" t="s">
        <v>63</v>
      </c>
      <c r="C53" s="147">
        <v>8</v>
      </c>
      <c r="D53" s="1993" t="str">
        <f>LOOKUP($A53*100+$C53,matrix!N$88:N$98,matrix!L$88:L$98)</f>
        <v> Matematika        [[asist.A.Kavaliauskas]]            NChA</v>
      </c>
      <c r="E53" s="1994"/>
      <c r="F53" s="1994"/>
      <c r="G53" s="1994"/>
      <c r="H53" s="1994"/>
      <c r="I53" s="1995"/>
      <c r="J53" s="428">
        <v>8</v>
      </c>
    </row>
    <row r="54" spans="1:10" ht="23.25" customHeight="1" thickBot="1">
      <c r="A54" s="7">
        <v>5</v>
      </c>
      <c r="B54" s="2023"/>
      <c r="C54" s="148">
        <v>9</v>
      </c>
      <c r="D54" s="1996"/>
      <c r="E54" s="1997"/>
      <c r="F54" s="1997"/>
      <c r="G54" s="1997"/>
      <c r="H54" s="1997"/>
      <c r="I54" s="1998"/>
      <c r="J54" s="437">
        <v>9</v>
      </c>
    </row>
    <row r="55" spans="1:11" ht="24" customHeight="1" thickBot="1">
      <c r="A55" s="7">
        <v>5</v>
      </c>
      <c r="B55" s="2023"/>
      <c r="C55" s="135">
        <v>10</v>
      </c>
      <c r="D55" s="2028" t="str">
        <f>LOOKUP($A55*100+$C55,matrix!N$88:N$98,matrix!L$88:L$98)</f>
        <v>Studijų įvadas                                                          [[ {09-10 mėn.}        lekt. J.Kiuberis;                                   {11-12 mėn.}     doc.V.Urbonienė]]          NChA</v>
      </c>
      <c r="E55" s="2029"/>
      <c r="F55" s="2050" t="str">
        <f>LOOKUP($A56*100+$C56,matrix!N$38:N$55,matrix!L$38:L$55)</f>
        <v>Nanomedžiagų chemijos studijų įvadas   [[ {09-10 mėn.}                 TChA doc.A.Žalga;                                        {11-12 mėn.} NChA doc.V. Urbonienė]]       </v>
      </c>
      <c r="G55" s="1460"/>
      <c r="H55" s="2052"/>
      <c r="I55" s="2053"/>
      <c r="J55" s="1234">
        <v>10</v>
      </c>
      <c r="K55" s="38"/>
    </row>
    <row r="56" spans="1:11" ht="74.25" customHeight="1" thickBot="1">
      <c r="A56" s="7">
        <v>5</v>
      </c>
      <c r="B56" s="2023"/>
      <c r="C56" s="136">
        <v>11</v>
      </c>
      <c r="D56" s="2030"/>
      <c r="E56" s="2031"/>
      <c r="F56" s="2051"/>
      <c r="G56" s="1461"/>
      <c r="H56" s="1991"/>
      <c r="I56" s="1992"/>
      <c r="J56" s="1352">
        <v>11</v>
      </c>
      <c r="K56" s="380"/>
    </row>
    <row r="57" spans="1:10" ht="21" customHeight="1" hidden="1" thickBot="1">
      <c r="A57" s="7">
        <v>5</v>
      </c>
      <c r="B57" s="2023"/>
      <c r="C57" s="534"/>
      <c r="D57" s="332"/>
      <c r="E57" s="1340"/>
      <c r="F57" s="535"/>
      <c r="G57" s="653"/>
      <c r="H57" s="1499" t="str">
        <f>LOOKUP($A59*100+$C59,matrix!N$58:N$69,matrix!L$58:L$69)</f>
        <v>Bendroji biologija, paskaita [[09.13-11.08   doc. D. Dabkevičienė]]           [[11.09-12.06 doc. I. Prigodina-Lukošienė]]GMC, Saulėtekio al.7, aud. R 401</v>
      </c>
      <c r="I57" s="1498"/>
      <c r="J57" s="536"/>
    </row>
    <row r="58" spans="1:11" ht="20.25" customHeight="1" thickBot="1">
      <c r="A58" s="7">
        <v>5</v>
      </c>
      <c r="B58" s="2023"/>
      <c r="C58" s="147">
        <v>12</v>
      </c>
      <c r="D58" s="1339"/>
      <c r="E58" s="1342"/>
      <c r="F58" s="1341"/>
      <c r="G58" s="1500"/>
      <c r="H58" s="1959" t="str">
        <f>LOOKUP($A60*100+$C60,matrix!N$58:N$69,matrix!L$58:L$69)</f>
        <v>Bendroji biologija, paskaita [[09.13-11.08   doc. D. Dabkevičienė]]           [[11.09-12.06 doc. I. Prigodina-Lukošienė]]GMC, Saulėtekio al.7, aud. R 401</v>
      </c>
      <c r="I58" s="1960"/>
      <c r="J58" s="426">
        <v>12</v>
      </c>
      <c r="K58" s="36" t="str">
        <f>LOOKUP($A58*100+$C58,matrix!N$88:N$98,matrix!L$88:L$98)</f>
        <v>E</v>
      </c>
    </row>
    <row r="59" spans="1:11" ht="16.5" customHeight="1" thickBot="1">
      <c r="A59" s="7">
        <v>5</v>
      </c>
      <c r="B59" s="2023"/>
      <c r="C59" s="417">
        <v>13</v>
      </c>
      <c r="D59" s="384"/>
      <c r="E59" s="1325"/>
      <c r="F59" s="472"/>
      <c r="G59" s="1268"/>
      <c r="H59" s="1961"/>
      <c r="I59" s="1962"/>
      <c r="J59" s="1054">
        <v>13</v>
      </c>
      <c r="K59" s="101"/>
    </row>
    <row r="60" spans="1:11" ht="28.5" customHeight="1" thickBot="1">
      <c r="A60" s="7">
        <v>5</v>
      </c>
      <c r="B60" s="2047"/>
      <c r="C60" s="421">
        <v>14</v>
      </c>
      <c r="D60" s="1326"/>
      <c r="E60" s="1286"/>
      <c r="F60" s="1344"/>
      <c r="G60" s="1286"/>
      <c r="H60" s="1963"/>
      <c r="I60" s="1964"/>
      <c r="J60" s="1338">
        <v>14</v>
      </c>
      <c r="K60" s="36" t="str">
        <f>LOOKUP($A60*100+$C60,matrix!N$88:N$98,matrix!L$88:L$98)</f>
        <v>E</v>
      </c>
    </row>
    <row r="61" spans="1:11" ht="19.5" customHeight="1" hidden="1" thickBot="1">
      <c r="A61" s="7">
        <v>5</v>
      </c>
      <c r="B61" s="2048"/>
      <c r="C61" s="137">
        <v>15</v>
      </c>
      <c r="D61" s="188"/>
      <c r="E61" s="331"/>
      <c r="F61" s="1065"/>
      <c r="G61" s="1343"/>
      <c r="H61" s="982"/>
      <c r="I61" s="983"/>
      <c r="J61" s="1055"/>
      <c r="K61" s="36" t="str">
        <f>LOOKUP($A61*100+$C61,matrix!N$88:N$98,matrix!L$88:L$98)</f>
        <v>E</v>
      </c>
    </row>
    <row r="62" spans="1:11" ht="19.5" customHeight="1" thickBot="1">
      <c r="A62" s="7">
        <v>5</v>
      </c>
      <c r="B62" s="2049"/>
      <c r="C62" s="148">
        <v>15</v>
      </c>
      <c r="D62" s="447"/>
      <c r="E62" s="196"/>
      <c r="F62" s="1065"/>
      <c r="G62" s="195"/>
      <c r="H62" s="984"/>
      <c r="I62" s="985"/>
      <c r="J62" s="1056">
        <v>15</v>
      </c>
      <c r="K62" s="36" t="str">
        <f>LOOKUP($A62*100+$C62,matrix!N$88:N$98,matrix!L$88:L$98)</f>
        <v>E</v>
      </c>
    </row>
    <row r="63" spans="1:11" ht="21.75" customHeight="1" thickBot="1">
      <c r="A63" s="7">
        <v>5</v>
      </c>
      <c r="B63" s="1730"/>
      <c r="C63" s="80">
        <v>16</v>
      </c>
      <c r="D63" s="1062"/>
      <c r="E63" s="1061"/>
      <c r="F63" s="1079"/>
      <c r="G63" s="1062"/>
      <c r="H63" s="1989"/>
      <c r="I63" s="1990"/>
      <c r="J63" s="1471">
        <v>16</v>
      </c>
      <c r="K63" s="36" t="str">
        <f>LOOKUP($A63*100+$C63,matrix!N$88:N$98,matrix!L$88:L$98)</f>
        <v>E</v>
      </c>
    </row>
    <row r="64" spans="1:11" ht="18">
      <c r="A64" s="7">
        <v>5</v>
      </c>
      <c r="D64" s="10"/>
      <c r="E64" s="10"/>
      <c r="F64" s="10"/>
      <c r="G64" s="10"/>
      <c r="H64" s="10"/>
      <c r="I64" s="10"/>
      <c r="K64" s="36" t="str">
        <f>LOOKUP($A64*100+$C64,matrix!N$88:N$98,matrix!L$88:L$98)</f>
        <v>E</v>
      </c>
    </row>
    <row r="65" spans="4:9" ht="18">
      <c r="D65" s="10"/>
      <c r="E65" s="381"/>
      <c r="F65" s="10"/>
      <c r="G65" s="381"/>
      <c r="H65" s="10"/>
      <c r="I65" s="10"/>
    </row>
  </sheetData>
  <sheetProtection/>
  <mergeCells count="82">
    <mergeCell ref="K41:K42"/>
    <mergeCell ref="H43:H44"/>
    <mergeCell ref="D45:D46"/>
    <mergeCell ref="F45:F46"/>
    <mergeCell ref="B53:B62"/>
    <mergeCell ref="B41:B50"/>
    <mergeCell ref="D41:I42"/>
    <mergeCell ref="F55:F56"/>
    <mergeCell ref="H55:I55"/>
    <mergeCell ref="H50:I50"/>
    <mergeCell ref="H58:I60"/>
    <mergeCell ref="E36:E37"/>
    <mergeCell ref="D4:D5"/>
    <mergeCell ref="G34:G35"/>
    <mergeCell ref="G25:G28"/>
    <mergeCell ref="H21:I22"/>
    <mergeCell ref="E21:E24"/>
    <mergeCell ref="F24:F25"/>
    <mergeCell ref="G23:G24"/>
    <mergeCell ref="D22:D23"/>
    <mergeCell ref="B30:B39"/>
    <mergeCell ref="B4:B15"/>
    <mergeCell ref="D55:E56"/>
    <mergeCell ref="F47:F48"/>
    <mergeCell ref="I4:I5"/>
    <mergeCell ref="H4:H5"/>
    <mergeCell ref="B17:B28"/>
    <mergeCell ref="G17:G18"/>
    <mergeCell ref="F21:F22"/>
    <mergeCell ref="F12:F13"/>
    <mergeCell ref="D12:D13"/>
    <mergeCell ref="E17:E20"/>
    <mergeCell ref="E10:E13"/>
    <mergeCell ref="F17:F18"/>
    <mergeCell ref="D19:D20"/>
    <mergeCell ref="D17:D18"/>
    <mergeCell ref="C1:I1"/>
    <mergeCell ref="F4:F7"/>
    <mergeCell ref="F10:F11"/>
    <mergeCell ref="I6:I7"/>
    <mergeCell ref="D8:D11"/>
    <mergeCell ref="G6:G9"/>
    <mergeCell ref="F8:F9"/>
    <mergeCell ref="E4:E5"/>
    <mergeCell ref="E8:E9"/>
    <mergeCell ref="E6:E7"/>
    <mergeCell ref="H6:H7"/>
    <mergeCell ref="I17:I20"/>
    <mergeCell ref="G10:G11"/>
    <mergeCell ref="D6:D7"/>
    <mergeCell ref="H38:I39"/>
    <mergeCell ref="D32:I33"/>
    <mergeCell ref="G36:G37"/>
    <mergeCell ref="H9:I13"/>
    <mergeCell ref="F19:F20"/>
    <mergeCell ref="E25:E26"/>
    <mergeCell ref="H34:H35"/>
    <mergeCell ref="D34:D35"/>
    <mergeCell ref="H36:H37"/>
    <mergeCell ref="G45:G46"/>
    <mergeCell ref="D30:I31"/>
    <mergeCell ref="G12:G15"/>
    <mergeCell ref="G21:G22"/>
    <mergeCell ref="I36:I37"/>
    <mergeCell ref="I34:I35"/>
    <mergeCell ref="H63:I63"/>
    <mergeCell ref="G19:G20"/>
    <mergeCell ref="H56:I56"/>
    <mergeCell ref="D53:I54"/>
    <mergeCell ref="I43:I44"/>
    <mergeCell ref="G47:G48"/>
    <mergeCell ref="E47:E48"/>
    <mergeCell ref="F34:F35"/>
    <mergeCell ref="D47:D48"/>
    <mergeCell ref="E38:E39"/>
    <mergeCell ref="H47:I49"/>
    <mergeCell ref="H25:H28"/>
    <mergeCell ref="D43:F44"/>
    <mergeCell ref="E45:E46"/>
    <mergeCell ref="D36:D39"/>
    <mergeCell ref="E34:E3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zoomScale="80" zoomScaleNormal="80" zoomScalePageLayoutView="0" workbookViewId="0" topLeftCell="A1">
      <selection activeCell="X36" sqref="X36"/>
    </sheetView>
  </sheetViews>
  <sheetFormatPr defaultColWidth="9.140625" defaultRowHeight="12.75"/>
  <cols>
    <col min="1" max="1" width="0.5625" style="0" customWidth="1"/>
    <col min="2" max="2" width="6.8515625" style="0" customWidth="1"/>
    <col min="3" max="3" width="8.57421875" style="16" customWidth="1"/>
    <col min="4" max="4" width="36.140625" style="11" customWidth="1"/>
    <col min="5" max="5" width="39.00390625" style="11" customWidth="1"/>
    <col min="6" max="6" width="0.2890625" style="11" hidden="1" customWidth="1"/>
    <col min="7" max="7" width="28.421875" style="11" hidden="1" customWidth="1"/>
    <col min="8" max="8" width="36.28125" style="11" customWidth="1"/>
    <col min="9" max="9" width="33.28125" style="11" customWidth="1"/>
    <col min="10" max="10" width="28.7109375" style="266" customWidth="1"/>
    <col min="11" max="11" width="8.421875" style="11" customWidth="1"/>
    <col min="12" max="12" width="0.2890625" style="6" customWidth="1"/>
    <col min="13" max="14" width="1.421875" style="6" hidden="1" customWidth="1"/>
    <col min="15" max="15" width="1.7109375" style="6" hidden="1" customWidth="1"/>
    <col min="16" max="16" width="15.421875" style="6" customWidth="1"/>
    <col min="17" max="16384" width="9.140625" style="6" customWidth="1"/>
  </cols>
  <sheetData>
    <row r="1" spans="4:9" ht="35.25" customHeight="1">
      <c r="D1" s="2118" t="s">
        <v>64</v>
      </c>
      <c r="E1" s="2118"/>
      <c r="F1" s="2118"/>
      <c r="G1" s="2118"/>
      <c r="H1" s="2118"/>
      <c r="I1" s="2118"/>
    </row>
    <row r="2" spans="4:10" ht="0.75" customHeight="1" thickBot="1">
      <c r="D2" s="11">
        <v>24</v>
      </c>
      <c r="E2" s="11">
        <v>24</v>
      </c>
      <c r="F2" s="11">
        <v>11</v>
      </c>
      <c r="G2" s="11">
        <v>2</v>
      </c>
      <c r="H2" s="11">
        <v>24</v>
      </c>
      <c r="I2" s="11">
        <v>19</v>
      </c>
      <c r="J2" s="266">
        <v>18</v>
      </c>
    </row>
    <row r="3" spans="2:13" ht="44.25" customHeight="1" thickBot="1">
      <c r="B3" s="209"/>
      <c r="C3" s="110" t="s">
        <v>79</v>
      </c>
      <c r="D3" s="652" t="s">
        <v>55</v>
      </c>
      <c r="E3" s="653" t="s">
        <v>56</v>
      </c>
      <c r="F3" s="653" t="s">
        <v>57</v>
      </c>
      <c r="G3" s="693" t="s">
        <v>307</v>
      </c>
      <c r="H3" s="1677" t="s">
        <v>381</v>
      </c>
      <c r="I3" s="1676" t="s">
        <v>133</v>
      </c>
      <c r="J3" s="385" t="s">
        <v>134</v>
      </c>
      <c r="K3" s="654" t="s">
        <v>79</v>
      </c>
      <c r="L3" s="6">
        <v>5</v>
      </c>
      <c r="M3" s="6">
        <v>6</v>
      </c>
    </row>
    <row r="4" spans="1:13" ht="18.75" customHeight="1" thickBot="1">
      <c r="A4">
        <v>1</v>
      </c>
      <c r="B4" s="2022" t="s">
        <v>59</v>
      </c>
      <c r="C4" s="150">
        <v>8</v>
      </c>
      <c r="D4" s="242"/>
      <c r="E4" s="1358"/>
      <c r="F4" s="238"/>
      <c r="G4" s="689"/>
      <c r="H4" s="2114" t="str">
        <f>LOOKUP('IM'!$A6*100+$C6,matrix!N$122:N$133,matrix!L$122:L$133)</f>
        <v>Organinė chemija, lab. darbai   [[lekt. I. Karpavičienė, doc. A. Brukštus]]   OChL</v>
      </c>
      <c r="I4" s="548"/>
      <c r="J4" s="549"/>
      <c r="K4" s="308">
        <v>8</v>
      </c>
      <c r="L4" s="6" t="e">
        <f>LOOKUP('IM'!$A4*100+$C4,matrix!#REF!,matrix!#REF!)</f>
        <v>#REF!</v>
      </c>
      <c r="M4" s="6" t="str">
        <f>LOOKUP('IM'!$A4*100+$C4,matrix!N$170:N$174,matrix!L$170:L$174)</f>
        <v>E</v>
      </c>
    </row>
    <row r="5" spans="1:13" ht="25.5" customHeight="1" thickBot="1">
      <c r="A5">
        <v>1</v>
      </c>
      <c r="B5" s="2023"/>
      <c r="C5" s="139">
        <v>9</v>
      </c>
      <c r="D5" s="2065"/>
      <c r="E5" s="1382"/>
      <c r="F5" s="191"/>
      <c r="G5" s="695"/>
      <c r="H5" s="2115"/>
      <c r="I5" s="2136" t="str">
        <f>LOOKUP('IM'!$A5*100+$C5,matrix!N$147:N$165,matrix!L$147:L$165)</f>
        <v> Fizika , lab. darbai    [[lekt. M. Velička]]   FF, 424 kab.  III R</v>
      </c>
      <c r="J5" s="2137"/>
      <c r="K5" s="309">
        <v>9</v>
      </c>
      <c r="L5" s="6" t="e">
        <f>LOOKUP('IM'!$A5*100+$C5,matrix!#REF!,matrix!#REF!)</f>
        <v>#REF!</v>
      </c>
      <c r="M5" s="6" t="str">
        <f>LOOKUP('IM'!$A5*100+$C5,matrix!N$170:N$174,matrix!L$170:L$174)</f>
        <v>E</v>
      </c>
    </row>
    <row r="6" spans="1:18" ht="17.25" customHeight="1" thickBot="1">
      <c r="A6">
        <v>1</v>
      </c>
      <c r="B6" s="2023"/>
      <c r="C6" s="179">
        <v>10</v>
      </c>
      <c r="D6" s="2066"/>
      <c r="E6" s="2065" t="str">
        <f>LOOKUP('IM'!$A6*100+$C6,matrix!N$112:N$121,matrix!L$112:L$121)</f>
        <v> Kvantinė chemija , seminaras[[doc. L. Vilčiauskas]]  FChA</v>
      </c>
      <c r="F6" s="241"/>
      <c r="G6" s="322"/>
      <c r="H6" s="2115"/>
      <c r="I6" s="2138"/>
      <c r="J6" s="2139"/>
      <c r="K6" s="230">
        <v>10</v>
      </c>
      <c r="L6" s="6" t="e">
        <f>LOOKUP('IM'!$A6*100+$C6,matrix!#REF!,matrix!#REF!)</f>
        <v>#REF!</v>
      </c>
      <c r="M6" s="6" t="str">
        <f>LOOKUP('IM'!$A6*100+$C6,matrix!N$170:N$174,matrix!L$170:L$174)</f>
        <v>E</v>
      </c>
      <c r="R6" s="211"/>
    </row>
    <row r="7" spans="1:13" ht="36" customHeight="1" thickBot="1">
      <c r="A7">
        <v>1</v>
      </c>
      <c r="B7" s="2023"/>
      <c r="C7" s="132">
        <v>11</v>
      </c>
      <c r="D7" s="197"/>
      <c r="E7" s="2066"/>
      <c r="F7" s="2028" t="str">
        <f>LOOKUP('IM'!$A7*100+$C7,matrix!N$134:N$146,matrix!L$134:L$146)</f>
        <v>  Fizika , seminaras                       [[doc.V.Aleksa]]    FF, 105a</v>
      </c>
      <c r="G7" s="2130"/>
      <c r="H7" s="2116"/>
      <c r="I7" s="2138"/>
      <c r="J7" s="2139"/>
      <c r="K7" s="129">
        <v>11</v>
      </c>
      <c r="L7" s="100" t="e">
        <f>LOOKUP('IM'!$A7*100+$C7,matrix!#REF!,matrix!#REF!)</f>
        <v>#REF!</v>
      </c>
      <c r="M7" s="6" t="str">
        <f>LOOKUP('IM'!$A7*100+$C7,matrix!N$170:N$174,matrix!L$170:L$174)</f>
        <v>E</v>
      </c>
    </row>
    <row r="8" spans="1:13" ht="16.5" customHeight="1" thickBot="1">
      <c r="A8">
        <v>1</v>
      </c>
      <c r="B8" s="2023"/>
      <c r="C8" s="138">
        <v>12</v>
      </c>
      <c r="D8" s="2122" t="str">
        <f>LOOKUP('IM'!$A8*100+$C8,matrix!N$99:N$110,matrix!L$99:L$110)</f>
        <v> Kvantinė chemija , seminaras[[doc. L. Vilčiauskas]]  MIF, 311 a.</v>
      </c>
      <c r="E8" s="2065" t="str">
        <f>LOOKUP('IM'!$A8*100+$C8,matrix!N$113:N$121,matrix!L$113:L$121)</f>
        <v>Organinė chemija , seminaras  [[prof. V. Masevičius]]    TChA</v>
      </c>
      <c r="F8" s="2103"/>
      <c r="G8" s="2150"/>
      <c r="H8" s="2100" t="str">
        <f>LOOKUP('IM'!$A9*100+$C9,matrix!N$122:N$133,matrix!L$122:L$133)</f>
        <v>Organinė chemija, seminaras   [[lekt. I. Karpavičienė]]   OChA</v>
      </c>
      <c r="I8" s="2140"/>
      <c r="J8" s="2141"/>
      <c r="K8" s="310">
        <v>12</v>
      </c>
      <c r="L8" s="6" t="e">
        <f>LOOKUP('IM'!$A8*100+$C8,matrix!#REF!,matrix!#REF!)</f>
        <v>#REF!</v>
      </c>
      <c r="M8" s="6" t="str">
        <f>LOOKUP('IM'!$A8*100+$C8,matrix!N$170:N$174,matrix!L$170:L$174)</f>
        <v>E</v>
      </c>
    </row>
    <row r="9" spans="1:13" ht="38.25" customHeight="1" thickBot="1">
      <c r="A9">
        <v>1</v>
      </c>
      <c r="B9" s="2023"/>
      <c r="C9" s="139">
        <v>13</v>
      </c>
      <c r="D9" s="2123"/>
      <c r="E9" s="2066"/>
      <c r="F9" s="2028" t="str">
        <f>LOOKUP('IM'!$A9*100+$C9,matrix!N$134:N$146,matrix!L$134:L$146)</f>
        <v>Fizika , lab. darbai  (1/2 gr. 1/2 sav)         [[doc.A.Gruodis]]    FF,424 kab. III R</v>
      </c>
      <c r="G9" s="2130"/>
      <c r="H9" s="2117"/>
      <c r="I9" s="1959" t="str">
        <f>LOOKUP('IM'!$A9*100+$C9,matrix!N$147:N$165,matrix!L$147:L$165)</f>
        <v>  Fizika, seminaras     [[lekt. M. Velička]]    FF, 105a</v>
      </c>
      <c r="J9" s="1960"/>
      <c r="K9" s="270">
        <v>13</v>
      </c>
      <c r="L9" s="6" t="e">
        <f>LOOKUP('IM'!$A9*100+$C9,matrix!#REF!,matrix!#REF!)</f>
        <v>#REF!</v>
      </c>
      <c r="M9" s="6" t="str">
        <f>LOOKUP('IM'!$A9*100+$C9,matrix!N$170:N$174,matrix!L$170:L$174)</f>
        <v>E</v>
      </c>
    </row>
    <row r="10" spans="1:13" ht="34.5" customHeight="1" thickBot="1">
      <c r="A10">
        <v>1</v>
      </c>
      <c r="B10" s="2023"/>
      <c r="C10" s="131">
        <v>14</v>
      </c>
      <c r="D10" s="1968" t="str">
        <f>LOOKUP('IM'!$A10*100+$C11,matrix!N$101:N$176,matrix!L$101:L$176)</f>
        <v>Kvantinė chemija   [[doc.L. Vilčiauskas]]  NChA</v>
      </c>
      <c r="E10" s="2127"/>
      <c r="F10" s="2131"/>
      <c r="G10" s="2132"/>
      <c r="H10" s="1374"/>
      <c r="I10" s="1963"/>
      <c r="J10" s="1964"/>
      <c r="K10" s="183">
        <v>14</v>
      </c>
      <c r="L10" s="6" t="e">
        <f>LOOKUP('IM'!$A10*100+$C10,matrix!#REF!,matrix!#REF!)</f>
        <v>#REF!</v>
      </c>
      <c r="M10" s="6" t="str">
        <f>LOOKUP('IM'!$A10*100+$C10,matrix!N$170:N$174,matrix!L$170:L$174)</f>
        <v>E</v>
      </c>
    </row>
    <row r="11" spans="1:13" ht="21" customHeight="1" thickBot="1">
      <c r="A11">
        <v>1</v>
      </c>
      <c r="B11" s="2023"/>
      <c r="C11" s="94">
        <v>15</v>
      </c>
      <c r="D11" s="2128"/>
      <c r="E11" s="2129"/>
      <c r="F11" s="2131"/>
      <c r="G11" s="2132"/>
      <c r="H11" s="1374"/>
      <c r="I11" s="303"/>
      <c r="J11" s="2134" t="str">
        <f>LOOKUP('IM'!$A11*100+$C11,matrix!N$147:N$165,matrix!L$147:L$165)</f>
        <v> Kvantinė chemija, seminaras   [[lekt.K.Aidas]]   FF, 704 aud.</v>
      </c>
      <c r="K11" s="91">
        <v>15</v>
      </c>
      <c r="L11" s="6" t="e">
        <f>LOOKUP('IM'!$A11*100+$C11,matrix!#REF!,matrix!#REF!)</f>
        <v>#REF!</v>
      </c>
      <c r="M11" s="6" t="str">
        <f>LOOKUP('IM'!$A11*100+$C11,matrix!N$170:N$174,matrix!L$170:L$174)</f>
        <v>E</v>
      </c>
    </row>
    <row r="12" spans="1:13" ht="54" customHeight="1" thickBot="1">
      <c r="A12">
        <v>1</v>
      </c>
      <c r="B12" s="2023"/>
      <c r="C12" s="307">
        <v>16</v>
      </c>
      <c r="D12" s="2151" t="s">
        <v>618</v>
      </c>
      <c r="E12" s="2152"/>
      <c r="F12" s="2133"/>
      <c r="G12" s="2133"/>
      <c r="H12" s="1217"/>
      <c r="I12" s="2063" t="str">
        <f>LOOKUP('IM'!$A12*100+$C12,matrix!N$147:N$165,matrix!L$147:L$165)</f>
        <v>Organinė chemija, lab. darbai     [[doc. R. Vaitkus, asist. S. Višniakova]]   OChL</v>
      </c>
      <c r="J12" s="2135"/>
      <c r="K12" s="185">
        <v>16</v>
      </c>
      <c r="L12" s="6" t="e">
        <f>LOOKUP('IM'!$A12*100+$C12,matrix!#REF!,matrix!#REF!)</f>
        <v>#REF!</v>
      </c>
      <c r="M12" s="6" t="str">
        <f>LOOKUP('IM'!$A12*100+$C12,matrix!N$170:N$174,matrix!L$170:L$174)</f>
        <v>E</v>
      </c>
    </row>
    <row r="13" spans="1:11" ht="27.75" customHeight="1" thickBot="1">
      <c r="A13">
        <v>1</v>
      </c>
      <c r="B13" s="2023"/>
      <c r="C13" s="204">
        <v>17</v>
      </c>
      <c r="D13" s="2067" t="s">
        <v>619</v>
      </c>
      <c r="E13" s="2070"/>
      <c r="F13" s="2070"/>
      <c r="G13" s="2070"/>
      <c r="H13" s="2071"/>
      <c r="I13" s="2111"/>
      <c r="J13" s="627"/>
      <c r="K13" s="626">
        <v>17</v>
      </c>
    </row>
    <row r="14" spans="1:11" ht="27.75" customHeight="1" thickBot="1">
      <c r="A14">
        <v>1</v>
      </c>
      <c r="B14" s="2023"/>
      <c r="C14" s="307">
        <v>18</v>
      </c>
      <c r="D14" s="2067" t="s">
        <v>904</v>
      </c>
      <c r="E14" s="2068"/>
      <c r="F14" s="2068"/>
      <c r="G14" s="2068"/>
      <c r="H14" s="2069"/>
      <c r="I14" s="2111"/>
      <c r="J14" s="625"/>
      <c r="K14" s="626">
        <v>18</v>
      </c>
    </row>
    <row r="15" spans="1:13" ht="15" customHeight="1" thickBot="1">
      <c r="A15">
        <v>1</v>
      </c>
      <c r="B15" s="2024"/>
      <c r="C15" s="139">
        <v>19</v>
      </c>
      <c r="D15" s="1218"/>
      <c r="E15" s="1218"/>
      <c r="F15" s="1219"/>
      <c r="G15" s="1220"/>
      <c r="H15" s="1221"/>
      <c r="I15" s="2064"/>
      <c r="J15" s="267"/>
      <c r="K15" s="175">
        <v>19</v>
      </c>
      <c r="L15" s="6" t="e">
        <f>LOOKUP('IM'!$A13*100+$C15,matrix!#REF!,matrix!#REF!)</f>
        <v>#REF!</v>
      </c>
      <c r="M15" s="6" t="str">
        <f>LOOKUP('IM'!$A13*100+$C15,matrix!N$170:N$174,matrix!L$170:L$174)</f>
        <v>E</v>
      </c>
    </row>
    <row r="16" spans="2:13" ht="12" customHeight="1" thickBot="1">
      <c r="B16" s="166"/>
      <c r="C16" s="167"/>
      <c r="D16" s="168"/>
      <c r="E16" s="168"/>
      <c r="F16" s="168"/>
      <c r="G16" s="168"/>
      <c r="H16" s="168"/>
      <c r="I16" s="168"/>
      <c r="J16" s="268"/>
      <c r="K16" s="169"/>
      <c r="L16" s="6" t="e">
        <f>LOOKUP('IM'!$A18*100+$C16,matrix!#REF!,matrix!#REF!)</f>
        <v>#REF!</v>
      </c>
      <c r="M16" s="6" t="str">
        <f>LOOKUP('IM'!$A18*100+$C16,matrix!N$170:N$174,matrix!L$170:L$174)</f>
        <v>E</v>
      </c>
    </row>
    <row r="17" spans="1:13" ht="18.75" customHeight="1" thickBot="1">
      <c r="A17">
        <v>2</v>
      </c>
      <c r="B17" s="2022" t="s">
        <v>60</v>
      </c>
      <c r="C17" s="138">
        <v>8</v>
      </c>
      <c r="D17" s="1655"/>
      <c r="E17" s="1656"/>
      <c r="F17" s="1656"/>
      <c r="G17" s="1656"/>
      <c r="H17" s="1656"/>
      <c r="I17" s="1656"/>
      <c r="J17" s="1657"/>
      <c r="K17" s="145">
        <v>8</v>
      </c>
      <c r="L17" s="6" t="e">
        <f>LOOKUP('IM'!$A19*100+$C17,matrix!#REF!,matrix!#REF!)</f>
        <v>#REF!</v>
      </c>
      <c r="M17" s="6" t="str">
        <f>LOOKUP('IM'!$A19*100+$C17,matrix!N$170:N$174,matrix!L$170:L$174)</f>
        <v>E</v>
      </c>
    </row>
    <row r="18" spans="1:19" ht="21" customHeight="1">
      <c r="A18">
        <v>2</v>
      </c>
      <c r="B18" s="2034"/>
      <c r="C18" s="149">
        <v>9</v>
      </c>
      <c r="D18" s="2142" t="str">
        <f>LOOKUP('IM'!$A18*100+$C18,matrix!N$170:N$174,matrix!L$170:L$174)</f>
        <v>Fizika   [[doc. V. Urbonienė]]  FF, DFA</v>
      </c>
      <c r="E18" s="2143"/>
      <c r="F18" s="2143"/>
      <c r="G18" s="2143"/>
      <c r="H18" s="2143"/>
      <c r="I18" s="2143"/>
      <c r="J18" s="2144"/>
      <c r="K18" s="324">
        <v>9</v>
      </c>
      <c r="L18" s="6" t="e">
        <f>LOOKUP('IM'!$A20*100+$C18,matrix!#REF!,matrix!#REF!)</f>
        <v>#REF!</v>
      </c>
      <c r="M18" s="6" t="str">
        <f>LOOKUP('IM'!$A20*100+$C18,matrix!N$170:N$174,matrix!L$170:L$174)</f>
        <v>Fizika   [[doc. V. Urbonienė]]  FF, DFA</v>
      </c>
      <c r="P18" s="413"/>
      <c r="Q18" s="18"/>
      <c r="R18" s="18"/>
      <c r="S18" s="18"/>
    </row>
    <row r="19" spans="1:13" ht="13.5" customHeight="1" thickBot="1">
      <c r="A19">
        <v>2</v>
      </c>
      <c r="B19" s="2034"/>
      <c r="C19" s="139">
        <v>10</v>
      </c>
      <c r="D19" s="2145"/>
      <c r="E19" s="2146"/>
      <c r="F19" s="2146"/>
      <c r="G19" s="2146"/>
      <c r="H19" s="2146"/>
      <c r="I19" s="2146"/>
      <c r="J19" s="2147"/>
      <c r="K19" s="146">
        <v>10</v>
      </c>
      <c r="L19" s="6" t="e">
        <f>LOOKUP('IM'!$A21*100+$C19,matrix!#REF!,matrix!#REF!)</f>
        <v>#REF!</v>
      </c>
      <c r="M19" s="6" t="str">
        <f>LOOKUP('IM'!$A21*100+$C19,matrix!N$170:N$174,matrix!L$170:L$174)</f>
        <v>Fizika   [[doc. V. Urbonienė]]  FF, DFA</v>
      </c>
    </row>
    <row r="20" spans="1:13" ht="24.75" customHeight="1" thickBot="1">
      <c r="A20">
        <v>2</v>
      </c>
      <c r="B20" s="2034"/>
      <c r="C20" s="134">
        <v>11</v>
      </c>
      <c r="D20" s="2065" t="str">
        <f>LOOKUP('IM'!$A20*100+$C21,matrix!N$99:N$110,matrix!L$99:L$110)</f>
        <v>Fizika, lab.darbai (1/2 gr., 1/2 sav.)   [[lekt. R. Bandzevičiūtė]]    FF,424 kab. III R</v>
      </c>
      <c r="E20" s="2065" t="str">
        <f>LOOKUP('IM'!$A20*100+$C20,matrix!N$113:N$121,matrix!L$113:L$121)</f>
        <v>    Fizika , seminaras                      [[lekt. M. Velička]]    FF,105a</v>
      </c>
      <c r="F20" s="2124" t="str">
        <f>LOOKUP('IM'!$A23*100+$C21,matrix!N$134:N$146,matrix!L$134:L$146)</f>
        <v>11,15 val. Organinė chemija , lab. darbai  [[prof. I.Čikotienė ]]   OChL</v>
      </c>
      <c r="G20" s="2097"/>
      <c r="H20" s="526"/>
      <c r="I20" s="2134" t="str">
        <f>LOOKUP('IM'!$A20*100+$C20,matrix!N$147:N$165,matrix!L$147:L$165)</f>
        <v>  Kvantinė chemija, seminaras         [[lekt. K.Aidas]]   FF, 704 aud.</v>
      </c>
      <c r="J20" s="1368"/>
      <c r="K20" s="91">
        <v>11</v>
      </c>
      <c r="L20" s="6" t="e">
        <f>LOOKUP('IM'!$A22*100+$C20,matrix!#REF!,matrix!#REF!)</f>
        <v>#REF!</v>
      </c>
      <c r="M20" s="6" t="str">
        <f>LOOKUP('IM'!$A22*100+$C20,matrix!N$170:N$174,matrix!L$170:L$174)</f>
        <v>E</v>
      </c>
    </row>
    <row r="21" spans="1:16" ht="39" customHeight="1" thickBot="1">
      <c r="A21">
        <v>2</v>
      </c>
      <c r="B21" s="2034"/>
      <c r="C21" s="138">
        <v>12</v>
      </c>
      <c r="D21" s="2093"/>
      <c r="E21" s="2066"/>
      <c r="F21" s="2125"/>
      <c r="G21" s="2126"/>
      <c r="H21" s="527"/>
      <c r="I21" s="2135"/>
      <c r="J21" s="1367"/>
      <c r="K21" s="174">
        <v>12</v>
      </c>
      <c r="L21" s="6" t="e">
        <f>LOOKUP('IM'!$A23*100+$C21,matrix!#REF!,matrix!#REF!)</f>
        <v>#REF!</v>
      </c>
      <c r="M21" s="6" t="str">
        <f>LOOKUP('IM'!$A23*100+$C21,matrix!N$170:N$174,matrix!L$170:L$174)</f>
        <v>E</v>
      </c>
      <c r="P21" s="1066"/>
    </row>
    <row r="22" spans="1:13" ht="24.75" customHeight="1" thickBot="1">
      <c r="A22">
        <v>2</v>
      </c>
      <c r="B22" s="2034"/>
      <c r="C22" s="142">
        <v>13</v>
      </c>
      <c r="D22" s="2093"/>
      <c r="E22" s="1363"/>
      <c r="F22" s="2125"/>
      <c r="G22" s="2126"/>
      <c r="H22" s="2100" t="str">
        <f>LOOKUP('IM'!$A20*100+$C22,matrix!N$122:N$133,matrix!L$122:L$133)</f>
        <v>Fizika, seminaras   [[lekt. M. Velička]]    FF,105a</v>
      </c>
      <c r="I22" s="1366"/>
      <c r="J22" s="1023"/>
      <c r="K22" s="176">
        <v>13</v>
      </c>
      <c r="L22" s="6" t="e">
        <f>LOOKUP('IM'!$A24*100+$C22,matrix!#REF!,matrix!#REF!)</f>
        <v>#REF!</v>
      </c>
      <c r="M22" s="6" t="str">
        <f>LOOKUP('IM'!$A24*100+$C22,matrix!N$170:N$174,matrix!L$170:L$174)</f>
        <v>E</v>
      </c>
    </row>
    <row r="23" spans="1:13" ht="39.75" customHeight="1" thickBot="1">
      <c r="A23">
        <v>2</v>
      </c>
      <c r="B23" s="2034"/>
      <c r="C23" s="201">
        <v>14</v>
      </c>
      <c r="D23" s="2066"/>
      <c r="E23" s="2065" t="str">
        <f>LOOKUP('IM'!$A21*100+$C24,matrix!N$113:N$121,matrix!L$113:L$121)</f>
        <v>Organinė chemija , lab. darbai    [[doc. R. Vaitkus, asist. S. Višniakova]]    OChL</v>
      </c>
      <c r="F23" s="2098"/>
      <c r="G23" s="2099"/>
      <c r="H23" s="2101"/>
      <c r="I23" s="2056" t="str">
        <f>LOOKUP('IM'!$A24*100+$C23,matrix!N$147:N$165,matrix!L$147:L$165)</f>
        <v>Analizinė chemija, laboratoriniai darbai 1-2 gr. 1/2 sav.[[prof. S. Tautkus, doc. A. Kaušaitė-Minkštimienė]]          AChL</v>
      </c>
      <c r="J23" s="2057"/>
      <c r="K23" s="181">
        <v>14</v>
      </c>
      <c r="L23" s="6" t="e">
        <f>LOOKUP('IM'!$A28*100+$C23,matrix!#REF!,matrix!#REF!)</f>
        <v>#REF!</v>
      </c>
      <c r="M23" s="6" t="str">
        <f>LOOKUP('IM'!$A28*100+$C23,matrix!N$170:N$174,matrix!L$170:L$174)</f>
        <v>E</v>
      </c>
    </row>
    <row r="24" spans="1:13" ht="24" customHeight="1" thickBot="1">
      <c r="A24">
        <v>2</v>
      </c>
      <c r="B24" s="2034"/>
      <c r="C24" s="131">
        <v>15</v>
      </c>
      <c r="D24" s="2065" t="str">
        <f>LOOKUP('IM'!$A25*100+$C24,matrix!N$104:N$111,matrix!L$104:L$111)</f>
        <v>   Fizika , seminaras                 [[lekt. M. Velička]]    FF, 105a</v>
      </c>
      <c r="E24" s="2093"/>
      <c r="F24" s="265"/>
      <c r="G24" s="488"/>
      <c r="H24" s="2100" t="str">
        <f>LOOKUP('IM'!$A22*100+$C24,matrix!N$122:N$133,matrix!L$122:L$133)</f>
        <v>Fizika, lab.darbai 1/2 gr. 1/2 sav.   [[lekt. R. Bandzevičiūtė]]    FF,424 kab. III R</v>
      </c>
      <c r="I24" s="2105"/>
      <c r="J24" s="2106"/>
      <c r="K24" s="109">
        <v>15</v>
      </c>
      <c r="L24" s="6" t="e">
        <f>LOOKUP('IM'!#REF!*100+$C24,matrix!#REF!,matrix!#REF!)</f>
        <v>#REF!</v>
      </c>
      <c r="M24" s="6" t="e">
        <f>LOOKUP('IM'!#REF!*100+$C24,matrix!N$170:N$174,matrix!L$170:L$174)</f>
        <v>#REF!</v>
      </c>
    </row>
    <row r="25" spans="1:13" ht="31.5" customHeight="1" thickBot="1">
      <c r="A25">
        <v>2</v>
      </c>
      <c r="B25" s="2034"/>
      <c r="C25" s="139">
        <v>16</v>
      </c>
      <c r="D25" s="2066"/>
      <c r="E25" s="2093"/>
      <c r="F25" s="487"/>
      <c r="G25" s="2119" t="str">
        <f>LOOKUP('IM'!$A26*100+$C25,matrix!N$134:N$146,matrix!L$134:L$146)</f>
        <v>Muziejinių rinkimų ir dailės kūrinių technologijų istorija, paskaita ir seminaras      [[prof.J.Senvaitienė]] GRC</v>
      </c>
      <c r="H25" s="2112"/>
      <c r="I25" s="2105"/>
      <c r="J25" s="2106"/>
      <c r="K25" s="140">
        <v>16</v>
      </c>
      <c r="L25" s="6" t="e">
        <f>LOOKUP('IM'!$A29*100+$C25,matrix!#REF!,matrix!#REF!)</f>
        <v>#REF!</v>
      </c>
      <c r="M25" s="6" t="e">
        <f>LOOKUP('IM'!$A29*100+$C25,matrix!N$170:N$174,matrix!L$170:L$174)</f>
        <v>#N/A</v>
      </c>
    </row>
    <row r="26" spans="1:13" ht="18" customHeight="1" thickBot="1">
      <c r="A26">
        <v>2</v>
      </c>
      <c r="B26" s="2034"/>
      <c r="C26" s="150">
        <v>17</v>
      </c>
      <c r="D26" s="1375"/>
      <c r="E26" s="2066"/>
      <c r="F26" s="528"/>
      <c r="G26" s="2120"/>
      <c r="H26" s="2112"/>
      <c r="I26" s="2058"/>
      <c r="J26" s="2059"/>
      <c r="K26" s="146">
        <v>17</v>
      </c>
      <c r="L26" s="6" t="e">
        <f>LOOKUP('IM'!$A30*100+$C26,matrix!#REF!,matrix!#REF!)</f>
        <v>#REF!</v>
      </c>
      <c r="M26" s="6" t="str">
        <f>LOOKUP('IM'!$A30*100+$C26,matrix!N$170:N$174,matrix!L$170:L$174)</f>
        <v>E</v>
      </c>
    </row>
    <row r="27" spans="2:11" ht="18" customHeight="1" thickBot="1">
      <c r="B27" s="2034"/>
      <c r="C27" s="307">
        <v>18</v>
      </c>
      <c r="D27" s="1325"/>
      <c r="E27" s="192"/>
      <c r="F27" s="502"/>
      <c r="G27" s="2121"/>
      <c r="H27" s="2113"/>
      <c r="I27" s="525"/>
      <c r="J27" s="503"/>
      <c r="K27" s="146">
        <v>18</v>
      </c>
    </row>
    <row r="28" spans="1:13" ht="17.25" customHeight="1" thickBot="1">
      <c r="A28">
        <v>2</v>
      </c>
      <c r="B28" s="2073"/>
      <c r="C28" s="94">
        <v>19</v>
      </c>
      <c r="D28" s="1264"/>
      <c r="E28" s="124"/>
      <c r="F28" s="189"/>
      <c r="G28" s="913"/>
      <c r="H28" s="189"/>
      <c r="I28" s="383"/>
      <c r="J28" s="190"/>
      <c r="K28" s="91">
        <v>19</v>
      </c>
      <c r="L28" s="6" t="e">
        <f>LOOKUP('IM'!$A31*100+$C28,matrix!#REF!,matrix!#REF!)</f>
        <v>#REF!</v>
      </c>
      <c r="M28" s="6" t="str">
        <f>LOOKUP('IM'!$A31*100+$C28,matrix!N$170:N$174,matrix!L$170:L$174)</f>
        <v>E</v>
      </c>
    </row>
    <row r="29" spans="2:13" ht="12" customHeight="1" thickBot="1">
      <c r="B29" s="166"/>
      <c r="C29" s="170"/>
      <c r="D29" s="171"/>
      <c r="E29" s="171"/>
      <c r="F29" s="172"/>
      <c r="G29" s="624"/>
      <c r="H29" s="171"/>
      <c r="I29" s="172"/>
      <c r="J29" s="269"/>
      <c r="K29" s="169"/>
      <c r="L29" s="6" t="e">
        <f>LOOKUP('IM'!$A32*100+$C29,matrix!#REF!,matrix!#REF!)</f>
        <v>#REF!</v>
      </c>
      <c r="M29" s="6" t="str">
        <f>LOOKUP('IM'!$A32*100+$C29,matrix!N$170:N$174,matrix!L$170:L$174)</f>
        <v>E</v>
      </c>
    </row>
    <row r="30" spans="1:16" ht="19.5" customHeight="1" thickBot="1">
      <c r="A30">
        <v>3</v>
      </c>
      <c r="B30" s="2022" t="s">
        <v>61</v>
      </c>
      <c r="C30" s="152">
        <v>8</v>
      </c>
      <c r="D30" s="2065" t="str">
        <f>LOOKUP('IM'!$A30*100+$C31,matrix!N$99:N$110,matrix!L$99:L$110)</f>
        <v>Organinė chemija , lab. darbai    [[doc. J. Dodonova, doc. V. Jakubkienė]]   OChL</v>
      </c>
      <c r="E30" s="883"/>
      <c r="F30" s="1360"/>
      <c r="G30" s="1361"/>
      <c r="H30" s="1362"/>
      <c r="I30" s="921"/>
      <c r="J30" s="922"/>
      <c r="K30" s="144">
        <v>8</v>
      </c>
      <c r="L30" s="6" t="e">
        <f>LOOKUP('IM'!$A33*100+$C30,matrix!#REF!,matrix!#REF!)</f>
        <v>#REF!</v>
      </c>
      <c r="M30" s="6" t="str">
        <f>LOOKUP('IM'!$A33*100+$C30,matrix!N$170:N$174,matrix!L$170:L$174)</f>
        <v>E</v>
      </c>
      <c r="P30" s="413"/>
    </row>
    <row r="31" spans="1:13" ht="23.25" customHeight="1" thickBot="1">
      <c r="A31">
        <v>3</v>
      </c>
      <c r="B31" s="2034"/>
      <c r="C31" s="153">
        <v>9</v>
      </c>
      <c r="D31" s="2148"/>
      <c r="E31" s="186"/>
      <c r="F31" s="986"/>
      <c r="G31" s="372"/>
      <c r="H31" s="494"/>
      <c r="I31" s="2105" t="str">
        <f>LOOKUP('IM'!$A32*100+$C31,matrix!N$147:N$165,matrix!L$147:L$165)</f>
        <v>Bioorganinė chemija  [[prof.S.Serva]]  GMC, R104 aud.</v>
      </c>
      <c r="J31" s="2106"/>
      <c r="K31" s="175">
        <v>9</v>
      </c>
      <c r="L31" s="6" t="e">
        <f>LOOKUP('IM'!$A34*100+$C31,matrix!#REF!,matrix!#REF!)</f>
        <v>#REF!</v>
      </c>
      <c r="M31" s="6" t="str">
        <f>LOOKUP('IM'!$A34*100+$C31,matrix!N$170:N$174,matrix!L$170:L$174)</f>
        <v>E</v>
      </c>
    </row>
    <row r="32" spans="1:12" ht="24.75" customHeight="1" thickBot="1">
      <c r="A32">
        <v>3</v>
      </c>
      <c r="B32" s="2034"/>
      <c r="C32" s="628">
        <v>10</v>
      </c>
      <c r="D32" s="2148"/>
      <c r="E32" s="1359"/>
      <c r="F32" s="2096" t="str">
        <f>LOOKUP('IM'!$A33*100+$C32,matrix!N$134:N$146,matrix!L$134:L$146)</f>
        <v>   Organinė chemija , seminaras   [prof.E.Orentas]]   ASA</v>
      </c>
      <c r="G32" s="2097"/>
      <c r="H32" s="89"/>
      <c r="I32" s="2105"/>
      <c r="J32" s="2106"/>
      <c r="K32" s="207">
        <v>10</v>
      </c>
      <c r="L32" s="6" t="e">
        <f>LOOKUP('IM'!$A35*100+$C32,matrix!#REF!,matrix!#REF!)</f>
        <v>#REF!</v>
      </c>
    </row>
    <row r="33" spans="1:13" ht="18.75" customHeight="1" thickBot="1">
      <c r="A33">
        <v>3</v>
      </c>
      <c r="B33" s="2034"/>
      <c r="C33" s="155">
        <v>11</v>
      </c>
      <c r="D33" s="2149"/>
      <c r="E33" s="1357"/>
      <c r="F33" s="2098"/>
      <c r="G33" s="2099"/>
      <c r="H33" s="71"/>
      <c r="I33" s="2058"/>
      <c r="J33" s="2059"/>
      <c r="K33" s="205">
        <v>11</v>
      </c>
      <c r="L33" s="6" t="e">
        <f>LOOKUP('IM'!$A36*100+$C33,matrix!#REF!,matrix!#REF!)</f>
        <v>#REF!</v>
      </c>
      <c r="M33" s="6" t="str">
        <f>LOOKUP('IM'!$A36*100+$C33,matrix!N$170:N$174,matrix!L$170:L$174)</f>
        <v>E</v>
      </c>
    </row>
    <row r="34" spans="1:19" ht="27" customHeight="1" thickBot="1">
      <c r="A34">
        <v>3</v>
      </c>
      <c r="B34" s="2034"/>
      <c r="C34" s="629">
        <v>12</v>
      </c>
      <c r="D34" s="2075" t="str">
        <f>LOOKUP('IM'!$A37*100+$C34,matrix!N$170:N$174,matrix!L$170:L$174)</f>
        <v>Organinė chemija    [[prof. E.Orentas ]]   KDA</v>
      </c>
      <c r="E34" s="2076"/>
      <c r="F34" s="2076"/>
      <c r="G34" s="2076"/>
      <c r="H34" s="2077"/>
      <c r="I34" s="907"/>
      <c r="J34" s="915"/>
      <c r="K34" s="272">
        <v>12</v>
      </c>
      <c r="L34" s="6" t="e">
        <f>LOOKUP('IM'!$A37*100+$C34,matrix!#REF!,matrix!#REF!)</f>
        <v>#REF!</v>
      </c>
      <c r="M34" s="6" t="str">
        <f>LOOKUP('IM'!$A37*100+$C34,matrix!N$170:N$174,matrix!L$170:L$174)</f>
        <v>Organinė chemija    [[prof. E.Orentas ]]   KDA</v>
      </c>
      <c r="S34" s="18"/>
    </row>
    <row r="35" spans="1:13" ht="30.75" customHeight="1" thickBot="1">
      <c r="A35">
        <v>3</v>
      </c>
      <c r="B35" s="2034"/>
      <c r="C35" s="630">
        <v>13</v>
      </c>
      <c r="D35" s="2060"/>
      <c r="E35" s="2078"/>
      <c r="F35" s="2078"/>
      <c r="G35" s="2078"/>
      <c r="H35" s="2079"/>
      <c r="I35" s="914"/>
      <c r="J35" s="920"/>
      <c r="K35" s="593">
        <v>13</v>
      </c>
      <c r="L35" s="6" t="e">
        <f>LOOKUP('IM'!#REF!*100+$C35,matrix!#REF!,matrix!#REF!)</f>
        <v>#REF!</v>
      </c>
      <c r="M35" s="6" t="str">
        <f>LOOKUP('IM'!$A39*100+$C35,matrix!N$170:N$174,matrix!L$170:L$174)</f>
        <v>Organinė chemija    [[prof. E.Orentas ]]   KDA</v>
      </c>
    </row>
    <row r="36" spans="1:13" ht="21" customHeight="1" thickBot="1">
      <c r="A36">
        <v>3</v>
      </c>
      <c r="B36" s="2034"/>
      <c r="C36" s="415">
        <v>14</v>
      </c>
      <c r="D36" s="498"/>
      <c r="E36" s="694"/>
      <c r="F36" s="2028" t="str">
        <f>LOOKUP('IM'!$A36*100+$C36,matrix!N$134:N$146,matrix!L$134:L$146)</f>
        <v>Kvantinė chemija, seminaras  [[doc. L. Vilčiauskas]]  TGA</v>
      </c>
      <c r="G36" s="2102"/>
      <c r="H36" s="2080" t="str">
        <f>LOOKUP('IM'!$A35*100+$C37,matrix!N$122:N$133,matrix!L$122:L$133)</f>
        <v>Kvantinė chemija        [[lekt. K.Aidas]]   KDA</v>
      </c>
      <c r="I36" s="2056" t="str">
        <f>LOOKUP('IM'!$A34*100+$C36,matrix!N$147:N$168,matrix!L$147:L$168)</f>
        <v> Kvantinė chemija       [[lekt.K.Aidas]]   KDA</v>
      </c>
      <c r="J36" s="2057"/>
      <c r="K36" s="182">
        <v>14</v>
      </c>
      <c r="L36" s="6" t="e">
        <f>LOOKUP('IM'!#REF!*100+$C36,matrix!#REF!,matrix!#REF!)</f>
        <v>#REF!</v>
      </c>
      <c r="M36" s="6" t="str">
        <f>LOOKUP('IM'!$A42*100+$C36,matrix!N$170:N$174,matrix!L$170:L$174)</f>
        <v>E</v>
      </c>
    </row>
    <row r="37" spans="1:16" ht="39" customHeight="1" thickBot="1">
      <c r="A37">
        <v>3</v>
      </c>
      <c r="B37" s="2034"/>
      <c r="C37" s="416">
        <v>15</v>
      </c>
      <c r="D37" s="612"/>
      <c r="E37" s="686"/>
      <c r="F37" s="2103"/>
      <c r="G37" s="2104"/>
      <c r="H37" s="2081"/>
      <c r="I37" s="2058"/>
      <c r="J37" s="2059"/>
      <c r="K37" s="129">
        <v>15</v>
      </c>
      <c r="L37" s="6" t="e">
        <f>LOOKUP('IM'!$A37*100+$C37,matrix!#REF!,matrix!#REF!)</f>
        <v>#REF!</v>
      </c>
      <c r="M37" s="6" t="str">
        <f>LOOKUP('IM'!$A43*100+$C37,matrix!N$170:N$174,matrix!L$170:L$174)</f>
        <v>E</v>
      </c>
      <c r="P37" s="507"/>
    </row>
    <row r="38" spans="1:13" ht="23.25" customHeight="1" thickBot="1">
      <c r="A38">
        <v>3</v>
      </c>
      <c r="B38" s="2034"/>
      <c r="C38" s="631">
        <v>16</v>
      </c>
      <c r="D38" s="89"/>
      <c r="E38" s="650"/>
      <c r="F38" s="592"/>
      <c r="G38" s="89"/>
      <c r="H38" s="2100" t="str">
        <f>LOOKUP('IM'!$A37*100+$C39,matrix!N$122:N$133,matrix!L$122:L$133)</f>
        <v>Kvantinė chemija, seminaras   [[lekt. K.Aidas]]   TChA</v>
      </c>
      <c r="I38" s="2056" t="str">
        <f>LOOKUP('IM'!$A39*100+$C38,matrix!N$147:N$165,matrix!L$147:L$165)</f>
        <v>Analizinė chemija        [[doc. A. Kaušaitė-Minkštimienė]]          KDA</v>
      </c>
      <c r="J38" s="2057"/>
      <c r="K38" s="144">
        <v>16</v>
      </c>
      <c r="L38" s="6" t="e">
        <f>LOOKUP('IM'!#REF!*100+$C38,matrix!#REF!,matrix!#REF!)</f>
        <v>#REF!</v>
      </c>
      <c r="M38" s="6" t="str">
        <f>LOOKUP('IM'!$A44*100+$C38,matrix!N$170:N$174,matrix!L$170:L$174)</f>
        <v>E</v>
      </c>
    </row>
    <row r="39" spans="1:13" ht="45.75" customHeight="1" thickBot="1">
      <c r="A39">
        <v>3</v>
      </c>
      <c r="B39" s="2034"/>
      <c r="C39" s="1209">
        <v>17</v>
      </c>
      <c r="D39" s="623"/>
      <c r="E39" s="690"/>
      <c r="F39" s="696"/>
      <c r="G39" s="623"/>
      <c r="H39" s="2101"/>
      <c r="I39" s="2058"/>
      <c r="J39" s="2059"/>
      <c r="K39" s="1210">
        <v>17</v>
      </c>
      <c r="L39" s="6" t="e">
        <f>LOOKUP('IM'!#REF!*100+$C39,matrix!#REF!,matrix!#REF!)</f>
        <v>#REF!</v>
      </c>
      <c r="M39" s="6" t="str">
        <f>LOOKUP('IM'!$A45*100+$C39,matrix!N$170:N$174,matrix!L$170:L$174)</f>
        <v>E</v>
      </c>
    </row>
    <row r="40" spans="2:11" ht="26.25" customHeight="1" thickBot="1">
      <c r="B40" s="1208"/>
      <c r="C40" s="1370">
        <v>18</v>
      </c>
      <c r="D40" s="1373"/>
      <c r="E40" s="192"/>
      <c r="F40" s="1371"/>
      <c r="G40" s="803"/>
      <c r="H40" s="1372"/>
      <c r="I40" s="2107" t="str">
        <f>LOOKUP('IM'!$A43*100+$C40,matrix!N$147:N$165,matrix!L$147:L$165)</f>
        <v>Analizinė chemija, seminaras 1/2 gr. 1/2 sav.[[doc. A. Kaušaitė-Minkštimienė]]          KDA</v>
      </c>
      <c r="J40" s="2108"/>
      <c r="K40" s="658">
        <v>18</v>
      </c>
    </row>
    <row r="41" spans="2:11" ht="21" customHeight="1" thickBot="1">
      <c r="B41" s="1208"/>
      <c r="C41" s="279">
        <v>19</v>
      </c>
      <c r="D41" s="1071"/>
      <c r="E41" s="1072"/>
      <c r="F41" s="1072"/>
      <c r="G41" s="1072"/>
      <c r="H41" s="1073"/>
      <c r="I41" s="2109"/>
      <c r="J41" s="2110"/>
      <c r="K41" s="658">
        <v>19</v>
      </c>
    </row>
    <row r="42" spans="2:11" ht="14.25" customHeight="1" thickBot="1">
      <c r="B42" s="1208"/>
      <c r="C42" s="279">
        <v>20</v>
      </c>
      <c r="D42" s="1678"/>
      <c r="E42" s="1679"/>
      <c r="F42" s="1679"/>
      <c r="G42" s="1679"/>
      <c r="H42" s="1680"/>
      <c r="I42" s="1681"/>
      <c r="J42" s="1682"/>
      <c r="K42" s="658">
        <v>20</v>
      </c>
    </row>
    <row r="43" spans="2:13" ht="10.5" customHeight="1" thickBot="1">
      <c r="B43" s="1216"/>
      <c r="C43" s="1215"/>
      <c r="D43" s="1211"/>
      <c r="E43" s="1212"/>
      <c r="F43" s="1213"/>
      <c r="G43" s="1211"/>
      <c r="H43" s="1214"/>
      <c r="I43" s="173"/>
      <c r="J43" s="269"/>
      <c r="K43" s="169"/>
      <c r="M43" s="6" t="str">
        <f>LOOKUP('IM'!$A47*100+$C43,matrix!N$170:N$174,matrix!L$170:L$174)</f>
        <v>E</v>
      </c>
    </row>
    <row r="44" spans="1:17" ht="24.75" customHeight="1" thickBot="1">
      <c r="A44">
        <v>4</v>
      </c>
      <c r="B44" s="2022" t="s">
        <v>62</v>
      </c>
      <c r="C44" s="138">
        <v>8</v>
      </c>
      <c r="D44" s="1270"/>
      <c r="E44" s="1271"/>
      <c r="F44" s="1271"/>
      <c r="G44" s="1271"/>
      <c r="H44" s="1271"/>
      <c r="I44" s="2056" t="str">
        <f>LOOKUP('IM'!$A44*100+$C45,matrix!N$147:N$168,matrix!L$147:L$168)</f>
        <v> Organinė chemija    [[prof.A.Žilinskas]]   FChA</v>
      </c>
      <c r="J44" s="2057"/>
      <c r="K44" s="144">
        <v>8</v>
      </c>
      <c r="L44" s="6" t="e">
        <f>LOOKUP('IM'!$A44*100+$C44,matrix!#REF!,matrix!#REF!)</f>
        <v>#REF!</v>
      </c>
      <c r="M44" s="6" t="str">
        <f>LOOKUP('IM'!$A48*100+$C44,matrix!N$170:N$174,matrix!L$170:L$174)</f>
        <v>E</v>
      </c>
      <c r="P44" s="2094"/>
      <c r="Q44" s="2095"/>
    </row>
    <row r="45" spans="1:17" ht="53.25" customHeight="1" thickBot="1">
      <c r="A45">
        <v>4</v>
      </c>
      <c r="B45" s="2072"/>
      <c r="C45" s="139">
        <v>9</v>
      </c>
      <c r="D45" s="1382"/>
      <c r="E45" s="1279"/>
      <c r="F45" s="1279"/>
      <c r="G45" s="1279"/>
      <c r="H45" s="1279"/>
      <c r="I45" s="2058"/>
      <c r="J45" s="2059"/>
      <c r="K45" s="177">
        <v>9</v>
      </c>
      <c r="L45" s="6" t="e">
        <f>LOOKUP('IM'!$A45*100+$C45,matrix!#REF!,matrix!#REF!)</f>
        <v>#REF!</v>
      </c>
      <c r="M45" s="6" t="str">
        <f>LOOKUP('IM'!$A49*100+$C45,matrix!N$170:N$174,matrix!L$170:L$174)</f>
        <v>E</v>
      </c>
      <c r="P45" s="2095"/>
      <c r="Q45" s="2095"/>
    </row>
    <row r="46" spans="1:21" ht="47.25" customHeight="1" thickBot="1">
      <c r="A46">
        <v>4</v>
      </c>
      <c r="B46" s="2072"/>
      <c r="C46" s="1364">
        <v>10</v>
      </c>
      <c r="D46" s="1374"/>
      <c r="E46" s="1271"/>
      <c r="F46" s="1271"/>
      <c r="G46" s="1271"/>
      <c r="H46" s="1271"/>
      <c r="I46" s="2063" t="str">
        <f>LOOKUP('IM'!$A49*100+$C48,matrix!N$147:N$164,matrix!L$147:L$164)</f>
        <v>Organinė chemija, seminaras              [[prof.A.Žilinskas]]               OChA</v>
      </c>
      <c r="J46" s="2063" t="str">
        <f>LOOKUP('IM'!$A45*100+$C47,matrix!N$147:N$163,matrix!L$147:L$163)</f>
        <v>Organinė chemija, seminaras               [[doc. R. Vaitkus]]           MIF, 311 a.</v>
      </c>
      <c r="K46" s="183">
        <v>10</v>
      </c>
      <c r="L46" s="6" t="e">
        <f>LOOKUP('IM'!$A46*100+$C46,matrix!#REF!,matrix!#REF!)</f>
        <v>#REF!</v>
      </c>
      <c r="M46" s="6" t="str">
        <f>LOOKUP('IM'!$A50*100+$C46,matrix!N$170:N$174,matrix!L$170:L$174)</f>
        <v>E</v>
      </c>
      <c r="U46" s="311"/>
    </row>
    <row r="47" spans="1:13" ht="37.5" customHeight="1" thickBot="1">
      <c r="A47">
        <v>4</v>
      </c>
      <c r="B47" s="2048"/>
      <c r="C47" s="206">
        <v>11</v>
      </c>
      <c r="D47" s="1542"/>
      <c r="E47" s="858"/>
      <c r="F47" s="858"/>
      <c r="G47" s="858"/>
      <c r="H47" s="1281"/>
      <c r="I47" s="2064"/>
      <c r="J47" s="2064"/>
      <c r="K47" s="184">
        <v>11</v>
      </c>
      <c r="L47" s="6" t="e">
        <f>LOOKUP('IM'!$A47*100+$C47,matrix!#REF!,matrix!#REF!)</f>
        <v>#REF!</v>
      </c>
      <c r="M47" s="6" t="str">
        <f>LOOKUP('IM'!$A51*100+$C47,matrix!N$170:N$174,matrix!L$170:L$174)</f>
        <v>E</v>
      </c>
    </row>
    <row r="48" spans="1:19" ht="51" customHeight="1" thickBot="1">
      <c r="A48">
        <v>4</v>
      </c>
      <c r="B48" s="2072"/>
      <c r="C48" s="150">
        <v>12</v>
      </c>
      <c r="D48" s="2060" t="str">
        <f>LOOKUP('IM'!$A46*100+$C48,matrix!N$170:N$176,matrix!L$170:L$176)</f>
        <v>Organinė chemija    [[prof. E.Orentas]]   KDA</v>
      </c>
      <c r="E48" s="2061"/>
      <c r="F48" s="2061"/>
      <c r="G48" s="2061"/>
      <c r="H48" s="2062"/>
      <c r="I48" s="1272"/>
      <c r="J48" s="127"/>
      <c r="K48" s="174">
        <v>12</v>
      </c>
      <c r="M48" s="6" t="e">
        <f>LOOKUP('IM'!$A55*100+$C48,matrix!N$170:N$174,matrix!L$170:L$174)</f>
        <v>#N/A</v>
      </c>
      <c r="S48" s="18"/>
    </row>
    <row r="49" spans="1:13" ht="26.25" customHeight="1" thickBot="1">
      <c r="A49">
        <v>4</v>
      </c>
      <c r="B49" s="2072"/>
      <c r="C49" s="149">
        <v>13</v>
      </c>
      <c r="D49" s="2065" t="str">
        <f>LOOKUP('IM'!$A50*100+$C49,matrix!N$111:N$111,matrix!L$111:L$111)</f>
        <v> Organinė chemija, seminaras  [[asist. I. Karpavičienė]]  KDA</v>
      </c>
      <c r="E49" s="2065"/>
      <c r="F49" s="1096"/>
      <c r="G49" s="1097"/>
      <c r="H49" s="990"/>
      <c r="J49" s="523"/>
      <c r="K49" s="112">
        <v>13</v>
      </c>
      <c r="L49" s="6" t="e">
        <f>LOOKUP('IM'!$A49*100+$C49,matrix!#REF!,matrix!#REF!)</f>
        <v>#REF!</v>
      </c>
      <c r="M49" s="6" t="str">
        <f>LOOKUP('IM'!$A56*100+$C49,matrix!N$170:N$174,matrix!L$170:L$174)</f>
        <v>E</v>
      </c>
    </row>
    <row r="50" spans="1:13" ht="25.5" customHeight="1" thickBot="1">
      <c r="A50">
        <v>4</v>
      </c>
      <c r="B50" s="2072"/>
      <c r="C50" s="95">
        <v>14</v>
      </c>
      <c r="D50" s="2066"/>
      <c r="E50" s="2066"/>
      <c r="F50" s="1094"/>
      <c r="G50" s="1095"/>
      <c r="H50" s="991"/>
      <c r="I50" s="404"/>
      <c r="J50" s="454"/>
      <c r="K50" s="141">
        <v>14</v>
      </c>
      <c r="L50" s="6" t="e">
        <f>LOOKUP('IM'!#REF!*100+$C50,matrix!#REF!,matrix!#REF!)</f>
        <v>#REF!</v>
      </c>
      <c r="M50" s="6" t="str">
        <f>LOOKUP('IM'!$A57*100+$C50,matrix!N$170:N$174,matrix!L$170:L$174)</f>
        <v>E</v>
      </c>
    </row>
    <row r="51" spans="1:13" ht="19.5" customHeight="1" thickBot="1">
      <c r="A51">
        <v>4</v>
      </c>
      <c r="B51" s="2072"/>
      <c r="C51" s="95">
        <v>15</v>
      </c>
      <c r="D51" s="2084" t="s">
        <v>256</v>
      </c>
      <c r="E51" s="2085"/>
      <c r="F51" s="2085"/>
      <c r="G51" s="2085"/>
      <c r="H51" s="2085"/>
      <c r="I51" s="2085"/>
      <c r="J51" s="2086"/>
      <c r="K51" s="205">
        <v>15</v>
      </c>
      <c r="L51" s="6" t="e">
        <f>LOOKUP('IM'!#REF!*100+$C51,matrix!#REF!,matrix!#REF!)</f>
        <v>#REF!</v>
      </c>
      <c r="M51" s="6" t="str">
        <f>LOOKUP('IM'!$A58*100+$C51,matrix!N$170:N$174,matrix!L$170:L$174)</f>
        <v>E</v>
      </c>
    </row>
    <row r="52" spans="1:13" ht="18" customHeight="1" thickBot="1">
      <c r="A52">
        <v>4</v>
      </c>
      <c r="B52" s="2072"/>
      <c r="C52" s="143">
        <v>16</v>
      </c>
      <c r="D52" s="2087"/>
      <c r="E52" s="2088"/>
      <c r="F52" s="2088"/>
      <c r="G52" s="2088"/>
      <c r="H52" s="2088"/>
      <c r="I52" s="2088"/>
      <c r="J52" s="2089"/>
      <c r="K52" s="178">
        <v>16</v>
      </c>
      <c r="M52" s="6" t="str">
        <f>LOOKUP('IM'!$A59*100+$C52,matrix!N$170:N$174,matrix!L$170:L$174)</f>
        <v>E</v>
      </c>
    </row>
    <row r="53" spans="1:13" ht="15.75" customHeight="1" thickBot="1">
      <c r="A53">
        <v>4</v>
      </c>
      <c r="B53" s="2074"/>
      <c r="C53" s="139">
        <v>17</v>
      </c>
      <c r="D53" s="2090"/>
      <c r="E53" s="2091"/>
      <c r="F53" s="2091"/>
      <c r="G53" s="2091"/>
      <c r="H53" s="2091"/>
      <c r="I53" s="2091"/>
      <c r="J53" s="2092"/>
      <c r="K53" s="146">
        <v>17</v>
      </c>
      <c r="L53" s="6" t="e">
        <f>LOOKUP('IM'!#REF!*100+$C53,matrix!#REF!,matrix!#REF!)</f>
        <v>#REF!</v>
      </c>
      <c r="M53" s="6" t="str">
        <f>LOOKUP('IM'!$A60*100+$C53,matrix!N$170:N$174,matrix!L$170:L$174)</f>
        <v>E</v>
      </c>
    </row>
    <row r="54" spans="1:13" ht="12.75" customHeight="1" thickBot="1">
      <c r="A54">
        <v>4</v>
      </c>
      <c r="B54" s="166"/>
      <c r="C54" s="167"/>
      <c r="D54" s="168"/>
      <c r="E54" s="168"/>
      <c r="F54" s="168"/>
      <c r="G54" s="168"/>
      <c r="H54" s="168"/>
      <c r="I54" s="168"/>
      <c r="J54" s="268"/>
      <c r="K54" s="169"/>
      <c r="M54" s="6" t="str">
        <f>LOOKUP('IM'!$A61*100+$C54,matrix!N$170:N$174,matrix!L$170:L$174)</f>
        <v>E</v>
      </c>
    </row>
    <row r="55" spans="1:13" ht="23.25" customHeight="1" thickBot="1">
      <c r="A55">
        <v>5</v>
      </c>
      <c r="B55" s="2022" t="s">
        <v>63</v>
      </c>
      <c r="C55" s="138">
        <v>8</v>
      </c>
      <c r="D55" s="199"/>
      <c r="E55" s="694"/>
      <c r="F55" s="898"/>
      <c r="G55" s="899"/>
      <c r="H55" s="687"/>
      <c r="I55" s="824"/>
      <c r="J55" s="2063" t="str">
        <f>LOOKUP('IM'!$A57*100+$C56,matrix!N$166:N$168,matrix!L$166:L$168)</f>
        <v> Organinė chemija , lab. darbai  [[prof.A.Žilinskas, doc. V. Jakubkienė]]   OChL</v>
      </c>
      <c r="K55" s="140">
        <v>8</v>
      </c>
      <c r="M55" s="6" t="str">
        <f>LOOKUP('IM'!$A62*100+$C55,matrix!N$170:N$174,matrix!L$170:L$174)</f>
        <v>E</v>
      </c>
    </row>
    <row r="56" spans="1:13" ht="18" customHeight="1" thickBot="1">
      <c r="A56">
        <v>5</v>
      </c>
      <c r="B56" s="2034"/>
      <c r="C56" s="149">
        <v>9</v>
      </c>
      <c r="D56" s="200"/>
      <c r="E56" s="2065" t="str">
        <f>LOOKUP('IM'!$A56*100+$C57,matrix!N$113:N$121,matrix!L$113:L$121)</f>
        <v> Fizika , lab. darbai  (1/2 gr.,  1/2 sav.)          [lekt. R. Platakytė]]    424 kab.  III R</v>
      </c>
      <c r="F56" s="989"/>
      <c r="G56" s="862"/>
      <c r="H56" s="876"/>
      <c r="I56" s="414"/>
      <c r="J56" s="2111"/>
      <c r="K56" s="176">
        <v>9</v>
      </c>
      <c r="M56" s="6" t="str">
        <f>LOOKUP('IM'!$A63*100+$C56,matrix!N$170:N$174,matrix!L$170:L$174)</f>
        <v>E</v>
      </c>
    </row>
    <row r="57" spans="1:13" ht="28.5" customHeight="1" thickBot="1">
      <c r="A57">
        <v>5</v>
      </c>
      <c r="B57" s="2034"/>
      <c r="C57" s="95">
        <v>10</v>
      </c>
      <c r="D57" s="72"/>
      <c r="E57" s="2093"/>
      <c r="F57" s="2082"/>
      <c r="G57" s="2083"/>
      <c r="H57" s="708"/>
      <c r="I57" s="987"/>
      <c r="J57" s="2111"/>
      <c r="K57" s="207">
        <v>10</v>
      </c>
      <c r="M57" s="6" t="e">
        <f>LOOKUP('IM'!#REF!*100+$C57,matrix!N$170:N$174,matrix!L$170:L$174)</f>
        <v>#REF!</v>
      </c>
    </row>
    <row r="58" spans="1:19" ht="15" customHeight="1" thickBot="1">
      <c r="A58">
        <v>5</v>
      </c>
      <c r="B58" s="2034"/>
      <c r="C58" s="95">
        <v>11</v>
      </c>
      <c r="D58" s="128"/>
      <c r="E58" s="2093"/>
      <c r="F58" s="191"/>
      <c r="G58" s="814"/>
      <c r="H58" s="709"/>
      <c r="I58" s="988"/>
      <c r="J58" s="2064"/>
      <c r="K58" s="91">
        <v>11</v>
      </c>
      <c r="M58" s="6" t="str">
        <f>LOOKUP('IM'!$A64*100+$C58,matrix!N$170:N$174,matrix!L$170:L$174)</f>
        <v>E</v>
      </c>
      <c r="S58" s="1167"/>
    </row>
    <row r="59" spans="1:13" ht="22.5" customHeight="1" thickBot="1">
      <c r="A59">
        <v>5</v>
      </c>
      <c r="B59" s="2034"/>
      <c r="C59" s="143">
        <v>12</v>
      </c>
      <c r="D59" s="50"/>
      <c r="E59" s="2066"/>
      <c r="F59" s="89"/>
      <c r="G59" s="412"/>
      <c r="H59" s="688"/>
      <c r="I59" s="2056" t="str">
        <f>LOOKUP('IM'!$A58*100+$C59,matrix!N$147:N$168,matrix!L$147:L$168)</f>
        <v>[2] Organinė chemija    1/2 sav.    [[prof.A.Žilinskas]]   FChA</v>
      </c>
      <c r="J59" s="2057"/>
      <c r="K59" s="593">
        <v>12</v>
      </c>
      <c r="M59" s="6" t="str">
        <f>LOOKUP('IM'!$A65*100+$C59,matrix!N$170:N$174,matrix!L$170:L$174)</f>
        <v>E</v>
      </c>
    </row>
    <row r="60" spans="1:16" ht="43.5" customHeight="1" thickBot="1">
      <c r="A60">
        <v>5</v>
      </c>
      <c r="B60" s="2034"/>
      <c r="C60" s="138">
        <v>13</v>
      </c>
      <c r="D60" s="66"/>
      <c r="E60" s="686"/>
      <c r="F60" s="66"/>
      <c r="G60" s="304"/>
      <c r="H60" s="66"/>
      <c r="I60" s="2058"/>
      <c r="J60" s="2059"/>
      <c r="K60" s="272">
        <v>13</v>
      </c>
      <c r="L60" s="6" t="e">
        <f>LOOKUP('IM'!$A61*100+$C60,matrix!#REF!,matrix!#REF!)</f>
        <v>#REF!</v>
      </c>
      <c r="M60" s="6" t="str">
        <f>LOOKUP('IM'!$A66*100+$C60,matrix!N$170:N$174,matrix!L$170:L$174)</f>
        <v>E</v>
      </c>
      <c r="P60" s="866"/>
    </row>
    <row r="61" spans="1:13" ht="16.5" customHeight="1" thickBot="1">
      <c r="A61">
        <v>5</v>
      </c>
      <c r="B61" s="2034"/>
      <c r="C61" s="95">
        <v>14</v>
      </c>
      <c r="D61" s="305"/>
      <c r="E61" s="305"/>
      <c r="F61" s="379"/>
      <c r="G61" s="550"/>
      <c r="H61" s="305"/>
      <c r="I61" s="867"/>
      <c r="J61" s="868"/>
      <c r="K61" s="655">
        <v>14</v>
      </c>
      <c r="L61" s="6" t="e">
        <f>LOOKUP('IM'!$A62*100+$C61,matrix!#REF!,matrix!#REF!)</f>
        <v>#REF!</v>
      </c>
      <c r="M61" s="6" t="str">
        <f>LOOKUP('IM'!$A67*100+$C61,matrix!N$170:N$174,matrix!L$170:L$174)</f>
        <v>E</v>
      </c>
    </row>
    <row r="62" spans="1:13" ht="15" customHeight="1">
      <c r="A62">
        <v>5</v>
      </c>
      <c r="B62" s="2034"/>
      <c r="C62" s="95">
        <v>15</v>
      </c>
      <c r="D62" s="2084" t="s">
        <v>257</v>
      </c>
      <c r="E62" s="2085"/>
      <c r="F62" s="2085"/>
      <c r="G62" s="2085"/>
      <c r="H62" s="2085"/>
      <c r="I62" s="2085"/>
      <c r="J62" s="2086"/>
      <c r="K62" s="90">
        <v>15</v>
      </c>
      <c r="L62" s="6" t="e">
        <f>LOOKUP('IM'!$A63*100+$C62,matrix!#REF!,matrix!#REF!)</f>
        <v>#REF!</v>
      </c>
      <c r="M62" s="6" t="e">
        <f>LOOKUP('IM'!$A68*100+$C62,matrix!N$170:N$174,matrix!L$170:L$174)</f>
        <v>#N/A</v>
      </c>
    </row>
    <row r="63" spans="1:13" ht="18.75" customHeight="1" thickBot="1">
      <c r="A63">
        <v>5</v>
      </c>
      <c r="B63" s="2072"/>
      <c r="C63" s="139">
        <v>16</v>
      </c>
      <c r="D63" s="2087"/>
      <c r="E63" s="2088"/>
      <c r="F63" s="2088"/>
      <c r="G63" s="2088"/>
      <c r="H63" s="2088"/>
      <c r="I63" s="2088"/>
      <c r="J63" s="2089"/>
      <c r="K63" s="141">
        <v>16</v>
      </c>
      <c r="L63" s="6" t="e">
        <f>LOOKUP('IM'!#REF!*100+$C63,matrix!#REF!,matrix!#REF!)</f>
        <v>#REF!</v>
      </c>
      <c r="M63" s="6" t="e">
        <f>LOOKUP('IM'!$A69*100+$C63,matrix!N$170:N$174,matrix!L$170:L$174)</f>
        <v>#N/A</v>
      </c>
    </row>
    <row r="64" spans="1:13" ht="18.75" customHeight="1" thickBot="1">
      <c r="A64">
        <v>5</v>
      </c>
      <c r="B64" s="2073"/>
      <c r="C64" s="139">
        <v>17</v>
      </c>
      <c r="D64" s="2090"/>
      <c r="E64" s="2091"/>
      <c r="F64" s="2091"/>
      <c r="G64" s="2091"/>
      <c r="H64" s="2091"/>
      <c r="I64" s="2091"/>
      <c r="J64" s="2092"/>
      <c r="K64" s="270">
        <v>17</v>
      </c>
      <c r="M64" s="6" t="e">
        <f>LOOKUP('IM'!$A70*100+$C64,matrix!N$170:N$174,matrix!L$170:L$174)</f>
        <v>#N/A</v>
      </c>
    </row>
    <row r="65" ht="15.75">
      <c r="J65" s="271"/>
    </row>
    <row r="67" ht="12.75" customHeight="1">
      <c r="F67" s="685"/>
    </row>
    <row r="69" ht="15">
      <c r="D69" s="916"/>
    </row>
  </sheetData>
  <sheetProtection/>
  <mergeCells count="56">
    <mergeCell ref="J11:J12"/>
    <mergeCell ref="I5:J8"/>
    <mergeCell ref="I9:J10"/>
    <mergeCell ref="I20:I21"/>
    <mergeCell ref="I23:J26"/>
    <mergeCell ref="I38:J39"/>
    <mergeCell ref="D18:J19"/>
    <mergeCell ref="D30:D33"/>
    <mergeCell ref="F7:G8"/>
    <mergeCell ref="D12:E12"/>
    <mergeCell ref="D1:I1"/>
    <mergeCell ref="G25:G27"/>
    <mergeCell ref="D8:D9"/>
    <mergeCell ref="E8:E9"/>
    <mergeCell ref="F20:G23"/>
    <mergeCell ref="D10:E11"/>
    <mergeCell ref="E23:E26"/>
    <mergeCell ref="I12:I15"/>
    <mergeCell ref="D5:D6"/>
    <mergeCell ref="F9:G12"/>
    <mergeCell ref="B17:B28"/>
    <mergeCell ref="H24:H27"/>
    <mergeCell ref="H22:H23"/>
    <mergeCell ref="D20:D23"/>
    <mergeCell ref="E20:E21"/>
    <mergeCell ref="H4:H7"/>
    <mergeCell ref="H8:H9"/>
    <mergeCell ref="B4:B15"/>
    <mergeCell ref="E6:E7"/>
    <mergeCell ref="D24:D25"/>
    <mergeCell ref="D62:J64"/>
    <mergeCell ref="P44:Q45"/>
    <mergeCell ref="F32:G33"/>
    <mergeCell ref="H38:H39"/>
    <mergeCell ref="F36:G37"/>
    <mergeCell ref="I31:J33"/>
    <mergeCell ref="I36:J37"/>
    <mergeCell ref="I40:J41"/>
    <mergeCell ref="J55:J58"/>
    <mergeCell ref="I59:J60"/>
    <mergeCell ref="D14:H14"/>
    <mergeCell ref="D13:H13"/>
    <mergeCell ref="B55:B64"/>
    <mergeCell ref="B44:B53"/>
    <mergeCell ref="D34:H35"/>
    <mergeCell ref="H36:H37"/>
    <mergeCell ref="B30:B39"/>
    <mergeCell ref="F57:G57"/>
    <mergeCell ref="D51:J53"/>
    <mergeCell ref="E56:E59"/>
    <mergeCell ref="I44:J45"/>
    <mergeCell ref="D48:H48"/>
    <mergeCell ref="J46:J47"/>
    <mergeCell ref="I46:I47"/>
    <mergeCell ref="D49:D50"/>
    <mergeCell ref="E49:E50"/>
  </mergeCells>
  <printOptions/>
  <pageMargins left="0.1968503937007874" right="0.11811023622047245" top="0.2362204724409449" bottom="0.1968503937007874" header="0.1968503937007874" footer="0.15748031496062992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="80" zoomScaleNormal="80" zoomScalePageLayoutView="0" workbookViewId="0" topLeftCell="B43">
      <selection activeCell="R30" sqref="R30"/>
    </sheetView>
  </sheetViews>
  <sheetFormatPr defaultColWidth="9.140625" defaultRowHeight="12.75"/>
  <cols>
    <col min="1" max="1" width="0.5625" style="6" hidden="1" customWidth="1"/>
    <col min="2" max="2" width="8.00390625" style="6" customWidth="1"/>
    <col min="3" max="3" width="7.140625" style="17" customWidth="1"/>
    <col min="4" max="4" width="39.28125" style="6" customWidth="1"/>
    <col min="5" max="5" width="38.7109375" style="6" customWidth="1"/>
    <col min="6" max="6" width="4.00390625" style="6" hidden="1" customWidth="1"/>
    <col min="7" max="7" width="0.13671875" style="6" customWidth="1"/>
    <col min="8" max="8" width="46.7109375" style="6" customWidth="1"/>
    <col min="9" max="9" width="32.57421875" style="6" customWidth="1"/>
    <col min="10" max="10" width="29.57421875" style="6" customWidth="1"/>
    <col min="11" max="11" width="8.57421875" style="6" customWidth="1"/>
    <col min="12" max="12" width="18.28125" style="6" customWidth="1"/>
    <col min="13" max="13" width="21.421875" style="6" customWidth="1"/>
    <col min="14" max="16384" width="9.140625" style="6" customWidth="1"/>
  </cols>
  <sheetData>
    <row r="1" spans="4:11" ht="32.25" customHeight="1">
      <c r="D1" s="2118" t="s">
        <v>65</v>
      </c>
      <c r="E1" s="2118"/>
      <c r="F1" s="2118"/>
      <c r="G1" s="2118"/>
      <c r="H1" s="2118"/>
      <c r="I1" s="2118"/>
      <c r="J1" s="594"/>
      <c r="K1" s="33"/>
    </row>
    <row r="2" spans="4:10" ht="3.75" customHeight="1" thickBot="1">
      <c r="D2" s="6">
        <v>20</v>
      </c>
      <c r="E2" s="6">
        <v>19</v>
      </c>
      <c r="F2" s="6">
        <v>11</v>
      </c>
      <c r="G2" s="6">
        <v>2</v>
      </c>
      <c r="H2" s="6">
        <v>17</v>
      </c>
      <c r="I2" s="6">
        <v>15</v>
      </c>
      <c r="J2" s="6">
        <v>19</v>
      </c>
    </row>
    <row r="3" spans="2:11" ht="36" customHeight="1" thickBot="1">
      <c r="B3" s="211"/>
      <c r="C3" s="80" t="s">
        <v>79</v>
      </c>
      <c r="D3" s="312" t="s">
        <v>55</v>
      </c>
      <c r="E3" s="106" t="s">
        <v>56</v>
      </c>
      <c r="F3" s="106" t="s">
        <v>140</v>
      </c>
      <c r="G3" s="835" t="s">
        <v>132</v>
      </c>
      <c r="H3" s="656" t="s">
        <v>381</v>
      </c>
      <c r="I3" s="1488" t="s">
        <v>266</v>
      </c>
      <c r="J3" s="1488" t="s">
        <v>134</v>
      </c>
      <c r="K3" s="106" t="s">
        <v>79</v>
      </c>
    </row>
    <row r="4" spans="1:13" ht="23.25" customHeight="1" thickBot="1">
      <c r="A4" s="6">
        <v>1</v>
      </c>
      <c r="B4" s="2203" t="s">
        <v>59</v>
      </c>
      <c r="C4" s="150">
        <v>8</v>
      </c>
      <c r="D4" s="2130" t="str">
        <f>LOOKUP($A4*100+$C4,matrix!N$177:N$186,matrix!L$177:L$186)</f>
        <v>Fizikinė chemija , lab. darbai  [[asist. L. Mikoliūnaitė, dokt. D. Balčiūnas]]  FChL</v>
      </c>
      <c r="E4" s="883"/>
      <c r="F4" s="1261"/>
      <c r="G4" s="1262"/>
      <c r="H4" s="1263"/>
      <c r="I4" s="1486"/>
      <c r="J4" s="1487"/>
      <c r="K4" s="202">
        <v>8</v>
      </c>
      <c r="M4" s="551"/>
    </row>
    <row r="5" spans="1:11" ht="32.25" customHeight="1" thickBot="1">
      <c r="A5" s="6">
        <v>1</v>
      </c>
      <c r="B5" s="2204"/>
      <c r="C5" s="139">
        <v>9</v>
      </c>
      <c r="D5" s="2132"/>
      <c r="E5" s="188"/>
      <c r="F5" s="1068"/>
      <c r="G5" s="697"/>
      <c r="H5" s="2080" t="str">
        <f>LOOKUP($A6*100+$C6,matrix!N$229:N$247,matrix!L$229:L$247)</f>
        <v>Praktinė medžiagotyra        [[prof. E.Kuokštis]]   FF</v>
      </c>
      <c r="I5" s="2185" t="str">
        <f>LOOKUP($A6*100+$C6,matrix!N$248:N$248,matrix!L$248:L$248)</f>
        <v> Biochemija, seminaras                                 [[prof. Serva, dr. D. Kazlauskas, J. Jakubovska, A. KonovalovasGMC, Saulėtekio al. 7 R406</v>
      </c>
      <c r="J5" s="2221"/>
      <c r="K5" s="203">
        <v>9</v>
      </c>
    </row>
    <row r="6" spans="1:11" ht="34.5" customHeight="1" thickBot="1">
      <c r="A6" s="6">
        <v>1</v>
      </c>
      <c r="B6" s="2204"/>
      <c r="C6" s="131">
        <v>10</v>
      </c>
      <c r="D6" s="2176"/>
      <c r="E6" s="2028" t="str">
        <f>LOOKUP($A6*100+$C6,matrix!N$189:N$197,matrix!L$189:L$197)</f>
        <v> Kristalų chemija, seminaras        [[prof.J.Barkauskas]]       NChA</v>
      </c>
      <c r="F6" s="2164"/>
      <c r="G6" s="2165"/>
      <c r="H6" s="2227"/>
      <c r="I6" s="2186"/>
      <c r="J6" s="2222"/>
      <c r="K6" s="1169">
        <v>10</v>
      </c>
    </row>
    <row r="7" spans="1:11" ht="25.5" customHeight="1" thickBot="1">
      <c r="A7" s="6">
        <v>1</v>
      </c>
      <c r="B7" s="2204"/>
      <c r="C7" s="94">
        <v>11</v>
      </c>
      <c r="D7" s="2177"/>
      <c r="E7" s="2180"/>
      <c r="F7" s="2168"/>
      <c r="G7" s="2169"/>
      <c r="H7" s="1550"/>
      <c r="I7" s="2181" t="str">
        <f>LOOKUP($A10*100+$C10,matrix!N$249:N$249,matrix!L$249:L$249)</f>
        <v>Biochemija, paskaita  [[prof.S.Serva]]    GMC, Saulėtekio al. 7 R104</v>
      </c>
      <c r="J7" s="2182"/>
      <c r="K7" s="1466">
        <v>11</v>
      </c>
    </row>
    <row r="8" spans="1:11" ht="24" customHeight="1" thickBot="1">
      <c r="A8" s="6">
        <v>1</v>
      </c>
      <c r="B8" s="2204"/>
      <c r="C8" s="138">
        <v>12</v>
      </c>
      <c r="D8" s="1968" t="str">
        <f>LOOKUP($A8*100+$C8,matrix!N$275:N$283,matrix!L$275:L$283)</f>
        <v>Kristalų chemija     [[prof.J.Barkauskas]]    NChA</v>
      </c>
      <c r="E8" s="1969"/>
      <c r="F8" s="1969"/>
      <c r="G8" s="1970"/>
      <c r="H8" s="2251" t="str">
        <f>LOOKUP($A8*100+$C8,matrix!N$229:N$247,matrix!L$229:L$247)</f>
        <v>Fizikinė chemija, lab. darbai     [[asist. I. Gabriūnaitė, dokt. Š. Žukauskas]]     FChL</v>
      </c>
      <c r="I8" s="2183"/>
      <c r="J8" s="2184"/>
      <c r="K8" s="308">
        <v>12</v>
      </c>
    </row>
    <row r="9" spans="1:11" ht="30" customHeight="1" thickBot="1">
      <c r="A9" s="6">
        <v>1</v>
      </c>
      <c r="B9" s="2204"/>
      <c r="C9" s="139">
        <v>13</v>
      </c>
      <c r="D9" s="1971"/>
      <c r="E9" s="1972"/>
      <c r="F9" s="1972"/>
      <c r="G9" s="1973"/>
      <c r="H9" s="2252"/>
      <c r="I9" s="2254"/>
      <c r="J9" s="2185" t="str">
        <f>LOOKUP($A10*100+$C10,matrix!N$250:N$250,matrix!L$250:L$250)</f>
        <v> Biochemija, seminaras                               [[prof. Serva, dr. D. Kazlauskas, J. Jakubovska, A. KonovalovasGMC, Saulėtekio al. 7 R406</v>
      </c>
      <c r="K9" s="1467">
        <v>13</v>
      </c>
    </row>
    <row r="10" spans="1:16" ht="57" customHeight="1" thickBot="1">
      <c r="A10" s="6">
        <v>1</v>
      </c>
      <c r="B10" s="2204"/>
      <c r="C10" s="131">
        <v>14</v>
      </c>
      <c r="D10" s="2178" t="str">
        <f>LOOKUP($A10*100+$C10,matrix!N$177:N$186,matrix!L$177:L$186)</f>
        <v>Fizikinė chemija , seminaras       [[asist. I. Plikusienė]]  OChA</v>
      </c>
      <c r="E10" s="2124" t="str">
        <f>LOOKUP($A10*100+$C10,matrix!N$203:N$211,matrix!L$203:L$211)</f>
        <v>Biochemija,  seminaras [[prof.V.Masevičius]]   ASA</v>
      </c>
      <c r="F10" s="2096"/>
      <c r="G10" s="2097"/>
      <c r="H10" s="2252"/>
      <c r="I10" s="2255"/>
      <c r="J10" s="2223"/>
      <c r="K10" s="207">
        <v>14</v>
      </c>
      <c r="O10" s="2256"/>
      <c r="P10" s="2257"/>
    </row>
    <row r="11" spans="1:16" ht="18.75" customHeight="1" thickBot="1">
      <c r="A11" s="6">
        <v>1</v>
      </c>
      <c r="B11" s="2204"/>
      <c r="C11" s="94">
        <v>15</v>
      </c>
      <c r="D11" s="2179"/>
      <c r="E11" s="2098"/>
      <c r="F11" s="2202"/>
      <c r="G11" s="2099"/>
      <c r="H11" s="2253"/>
      <c r="I11" s="2185" t="str">
        <f>LOOKUP($A12*100+$C12,matrix!N$251:N$251,matrix!L$251:L$251)</f>
        <v>Genų inžinerija    11.05, 11.12          [[lekt. V. Petkevičius]]GMC, Saulėtekio al. 7 R322</v>
      </c>
      <c r="J11" s="2185" t="str">
        <f>LOOKUP($A12*100+$C12,matrix!N$252:N$252,matrix!L$252:L$252)</f>
        <v>Genų inžinerija  11.19, 11.26         [[lekt. V. Petkevičius]]GMC, Saulėtekio al. 7 R322</v>
      </c>
      <c r="K11" s="1468">
        <v>15</v>
      </c>
      <c r="O11" s="2257"/>
      <c r="P11" s="2257"/>
    </row>
    <row r="12" spans="1:16" ht="35.25" customHeight="1" thickBot="1">
      <c r="A12" s="6">
        <v>1</v>
      </c>
      <c r="B12" s="2204"/>
      <c r="C12" s="138">
        <v>16</v>
      </c>
      <c r="D12" s="1259"/>
      <c r="E12" s="605"/>
      <c r="F12" s="606"/>
      <c r="G12" s="607"/>
      <c r="H12" s="1374"/>
      <c r="I12" s="2223"/>
      <c r="J12" s="2223"/>
      <c r="K12" s="581">
        <v>16</v>
      </c>
      <c r="O12" s="2257"/>
      <c r="P12" s="2257"/>
    </row>
    <row r="13" spans="1:11" ht="22.5" customHeight="1" thickBot="1">
      <c r="A13" s="6">
        <v>1</v>
      </c>
      <c r="B13" s="2204"/>
      <c r="C13" s="139">
        <v>17</v>
      </c>
      <c r="D13" s="1256"/>
      <c r="E13" s="998"/>
      <c r="F13" s="998"/>
      <c r="G13" s="999"/>
      <c r="H13" s="1735"/>
      <c r="I13" s="2223"/>
      <c r="J13" s="2223"/>
      <c r="K13" s="178">
        <v>17</v>
      </c>
    </row>
    <row r="14" spans="1:11" ht="16.5" customHeight="1" thickBot="1">
      <c r="A14" s="6">
        <v>1</v>
      </c>
      <c r="B14" s="2204"/>
      <c r="C14" s="134">
        <v>18</v>
      </c>
      <c r="D14" s="995"/>
      <c r="E14" s="996"/>
      <c r="F14" s="996"/>
      <c r="G14" s="997"/>
      <c r="H14" s="238"/>
      <c r="I14" s="2186"/>
      <c r="J14" s="2186"/>
      <c r="K14" s="580">
        <v>18</v>
      </c>
    </row>
    <row r="15" spans="1:11" ht="9" customHeight="1" hidden="1" thickBot="1">
      <c r="A15" s="6">
        <v>1</v>
      </c>
      <c r="B15" s="2205"/>
      <c r="C15" s="79">
        <v>19</v>
      </c>
      <c r="D15" s="930"/>
      <c r="E15" s="931"/>
      <c r="F15" s="931"/>
      <c r="G15" s="932"/>
      <c r="H15" s="608"/>
      <c r="I15" s="578"/>
      <c r="J15" s="578"/>
      <c r="K15" s="579">
        <v>19</v>
      </c>
    </row>
    <row r="16" spans="2:11" ht="12" customHeight="1" thickBot="1">
      <c r="B16" s="396"/>
      <c r="C16" s="636"/>
      <c r="D16" s="637"/>
      <c r="E16" s="637"/>
      <c r="F16" s="637"/>
      <c r="G16" s="637"/>
      <c r="H16" s="683"/>
      <c r="I16" s="637"/>
      <c r="J16" s="684"/>
      <c r="K16" s="682"/>
    </row>
    <row r="17" spans="1:11" ht="15.75" customHeight="1" thickBot="1">
      <c r="A17" s="6">
        <v>2</v>
      </c>
      <c r="B17" s="2022" t="s">
        <v>60</v>
      </c>
      <c r="C17" s="152">
        <v>8</v>
      </c>
      <c r="D17" s="863"/>
      <c r="E17" s="2124" t="str">
        <f>LOOKUP($A18*100+$C18,matrix!N$191:N$191,matrix!L$191:L$191)</f>
        <v> 8.15 val. Fizikinė chemija, seminaras      [[dokt. I. Gabriūnaitė]]  ASA</v>
      </c>
      <c r="F17" s="2096"/>
      <c r="G17" s="2097"/>
      <c r="H17" s="609"/>
      <c r="I17" s="378"/>
      <c r="J17" s="378"/>
      <c r="K17" s="140">
        <v>8</v>
      </c>
    </row>
    <row r="18" spans="1:11" ht="44.25" customHeight="1" thickBot="1">
      <c r="A18" s="6">
        <v>2</v>
      </c>
      <c r="B18" s="2034"/>
      <c r="C18" s="153">
        <v>9</v>
      </c>
      <c r="D18" s="862"/>
      <c r="E18" s="2098"/>
      <c r="F18" s="2202"/>
      <c r="G18" s="2099"/>
      <c r="H18" s="567"/>
      <c r="I18" s="2157" t="str">
        <f>LOOKUP($A19*100+$C19,matrix!N$254:N$254,matrix!L$254:L$254)</f>
        <v>9-17 val. Biochemija, laboratoriniai darbai   1/3 gr.    [[doc. A. Markuckas]]    GMC, Saulėtekio al. 7, aud.R302   </v>
      </c>
      <c r="J18" s="2237"/>
      <c r="K18" s="141">
        <v>9</v>
      </c>
    </row>
    <row r="19" spans="1:11" ht="48" customHeight="1" thickBot="1">
      <c r="A19" s="6">
        <v>2</v>
      </c>
      <c r="B19" s="2034"/>
      <c r="C19" s="154">
        <v>10</v>
      </c>
      <c r="D19" s="894"/>
      <c r="E19" s="2028" t="str">
        <f>LOOKUP($A19*100+$C19,matrix!N$190:N$197,matrix!L$190:L$197)</f>
        <v>Fizikinė chemija , lab. darbai         [[dokt. M. Vainoris, dokt. A. Kisieliūtė]]  FChL</v>
      </c>
      <c r="F19" s="2195"/>
      <c r="G19" s="2196"/>
      <c r="H19" s="2100" t="str">
        <f>LOOKUP($A19*100+$C19,matrix!N$229:N$247,matrix!L$229:L$247)</f>
        <v>Nanomedžiagų analizės metodai, lab.darbai   [[prof. S.Tautkus, doc.A.Kaušaitė-Minkštimienė]]   AChL</v>
      </c>
      <c r="I19" s="2238"/>
      <c r="J19" s="2239"/>
      <c r="K19" s="207">
        <v>10</v>
      </c>
    </row>
    <row r="20" spans="1:11" ht="18" customHeight="1" thickBot="1">
      <c r="A20" s="6">
        <v>2</v>
      </c>
      <c r="B20" s="2034"/>
      <c r="C20" s="416">
        <v>11</v>
      </c>
      <c r="D20" s="893"/>
      <c r="E20" s="2197"/>
      <c r="F20" s="2198"/>
      <c r="G20" s="2199"/>
      <c r="H20" s="2112"/>
      <c r="I20" s="2238"/>
      <c r="J20" s="2239"/>
      <c r="K20" s="205">
        <v>11</v>
      </c>
    </row>
    <row r="21" spans="1:12" ht="20.25" customHeight="1" thickBot="1">
      <c r="A21" s="6">
        <v>2</v>
      </c>
      <c r="B21" s="2034"/>
      <c r="C21" s="415">
        <v>12</v>
      </c>
      <c r="D21" s="1282"/>
      <c r="E21" s="2197"/>
      <c r="F21" s="2198"/>
      <c r="G21" s="2199"/>
      <c r="H21" s="2112"/>
      <c r="I21" s="2240"/>
      <c r="J21" s="2241"/>
      <c r="K21" s="174">
        <v>12</v>
      </c>
      <c r="L21" s="590"/>
    </row>
    <row r="22" spans="1:11" ht="30.75" customHeight="1" thickBot="1">
      <c r="A22" s="6">
        <v>2</v>
      </c>
      <c r="B22" s="2034"/>
      <c r="C22" s="151">
        <v>13</v>
      </c>
      <c r="D22" s="1013"/>
      <c r="E22" s="2180"/>
      <c r="F22" s="2200"/>
      <c r="G22" s="2201"/>
      <c r="H22" s="2113"/>
      <c r="I22" s="1481"/>
      <c r="J22" s="1481"/>
      <c r="K22" s="141">
        <v>13</v>
      </c>
    </row>
    <row r="23" spans="1:12" ht="39" customHeight="1" thickBot="1">
      <c r="A23" s="6">
        <v>2</v>
      </c>
      <c r="B23" s="2034"/>
      <c r="C23" s="628">
        <v>14</v>
      </c>
      <c r="D23" s="898"/>
      <c r="E23" s="883"/>
      <c r="F23" s="698"/>
      <c r="G23" s="2272" t="str">
        <f>LOOKUP($A23*100+$C23,matrix!N$215:N$228,matrix!L$215:L$228)</f>
        <v>Restauravimo chemija, lab.  darbai       [[doc.L.Grabauskaitė ]]   GRC</v>
      </c>
      <c r="H23" s="2100" t="str">
        <f>LOOKUP($A23*100+$C23,matrix!N$229:N$247,matrix!L$229:L$247)</f>
        <v>Fizikinė chemija, seminaras               [[asist. U. Samukaitė-Bubnienė]]  TChA</v>
      </c>
      <c r="I23" s="1477"/>
      <c r="J23" s="1478"/>
      <c r="K23" s="207">
        <v>14</v>
      </c>
      <c r="L23" s="346"/>
    </row>
    <row r="24" spans="1:12" ht="19.5" customHeight="1" thickBot="1">
      <c r="A24" s="6">
        <v>2</v>
      </c>
      <c r="B24" s="2034"/>
      <c r="C24" s="155">
        <v>15</v>
      </c>
      <c r="D24" s="1260"/>
      <c r="E24" s="1242"/>
      <c r="F24" s="697"/>
      <c r="G24" s="2273"/>
      <c r="H24" s="2101"/>
      <c r="I24" s="1482"/>
      <c r="J24" s="1483"/>
      <c r="K24" s="91">
        <v>15</v>
      </c>
      <c r="L24" s="591"/>
    </row>
    <row r="25" spans="1:12" ht="24" customHeight="1" thickBot="1">
      <c r="A25" s="6">
        <v>2</v>
      </c>
      <c r="B25" s="2034"/>
      <c r="C25" s="389">
        <v>16</v>
      </c>
      <c r="D25" s="467"/>
      <c r="E25" s="1289"/>
      <c r="F25" s="489"/>
      <c r="G25" s="698"/>
      <c r="H25" s="1288"/>
      <c r="I25" s="1479"/>
      <c r="J25" s="1480"/>
      <c r="K25" s="434">
        <v>16</v>
      </c>
      <c r="L25" s="591"/>
    </row>
    <row r="26" spans="1:21" ht="18" customHeight="1" thickBot="1">
      <c r="A26" s="6">
        <v>2</v>
      </c>
      <c r="B26" s="2034"/>
      <c r="C26" s="390">
        <v>17</v>
      </c>
      <c r="D26" s="639"/>
      <c r="E26" s="640"/>
      <c r="F26" s="640"/>
      <c r="G26" s="641"/>
      <c r="H26" s="1267"/>
      <c r="I26" s="1484"/>
      <c r="J26" s="1023"/>
      <c r="K26" s="1254">
        <v>17</v>
      </c>
      <c r="M26" s="2258"/>
      <c r="N26" s="2258"/>
      <c r="O26" s="2258"/>
      <c r="P26" s="2258"/>
      <c r="Q26" s="2258"/>
      <c r="R26" s="2258"/>
      <c r="S26" s="2258"/>
      <c r="T26" s="2258"/>
      <c r="U26" s="2258"/>
    </row>
    <row r="27" spans="1:21" ht="12" customHeight="1" hidden="1" thickBot="1">
      <c r="A27" s="6">
        <v>2</v>
      </c>
      <c r="B27" s="2035"/>
      <c r="C27" s="632">
        <v>18</v>
      </c>
      <c r="D27" s="633"/>
      <c r="E27" s="299"/>
      <c r="F27" s="299"/>
      <c r="G27" s="634"/>
      <c r="H27" s="635"/>
      <c r="I27" s="395"/>
      <c r="J27" s="395"/>
      <c r="K27" s="1255">
        <v>18</v>
      </c>
      <c r="M27" s="2258"/>
      <c r="N27" s="2258"/>
      <c r="O27" s="2258"/>
      <c r="P27" s="2258"/>
      <c r="Q27" s="2258"/>
      <c r="R27" s="2258"/>
      <c r="S27" s="2258"/>
      <c r="T27" s="2258"/>
      <c r="U27" s="2258"/>
    </row>
    <row r="28" spans="2:11" ht="12" customHeight="1" thickBot="1">
      <c r="B28" s="396"/>
      <c r="C28" s="636"/>
      <c r="D28" s="637"/>
      <c r="E28" s="637"/>
      <c r="F28" s="637"/>
      <c r="G28" s="637"/>
      <c r="H28" s="637"/>
      <c r="I28" s="637"/>
      <c r="J28" s="637"/>
      <c r="K28" s="638"/>
    </row>
    <row r="29" spans="1:11" ht="21" customHeight="1" thickBot="1">
      <c r="A29" s="6">
        <v>3</v>
      </c>
      <c r="B29" s="2022" t="s">
        <v>61</v>
      </c>
      <c r="C29" s="138">
        <v>8</v>
      </c>
      <c r="D29" s="1706"/>
      <c r="E29" s="1706"/>
      <c r="F29" s="552"/>
      <c r="G29" s="553"/>
      <c r="H29" s="383"/>
      <c r="I29" s="2157" t="str">
        <f>LOOKUP($A30*100+$C30,matrix!N$248:N$267,matrix!L$248:L$267)</f>
        <v>8.15 -11.15 val. Genų indžinerija  09.05-11.14       [[dr.V. Šeputienė]]   GMC, Saulėtekio al. 7, aud.R108</v>
      </c>
      <c r="J29" s="2158"/>
      <c r="K29" s="140">
        <v>8</v>
      </c>
    </row>
    <row r="30" spans="1:11" ht="33" customHeight="1" thickBot="1">
      <c r="A30" s="6">
        <v>3</v>
      </c>
      <c r="B30" s="2034"/>
      <c r="C30" s="139">
        <v>9</v>
      </c>
      <c r="D30" s="1705"/>
      <c r="E30" s="2161"/>
      <c r="F30" s="2162"/>
      <c r="G30" s="2163"/>
      <c r="H30" s="2251" t="str">
        <f>LOOKUP($A31*100+$C31,matrix!N$229:N$247,matrix!L$229:L$247)</f>
        <v>Praktinė medžiagotyra, lab. darbai        [[prof. E.Kuokštis]]   FF</v>
      </c>
      <c r="I30" s="2159"/>
      <c r="J30" s="2160"/>
      <c r="K30" s="141">
        <v>9</v>
      </c>
    </row>
    <row r="31" spans="1:12" ht="48" customHeight="1" thickBot="1">
      <c r="A31" s="6">
        <v>3</v>
      </c>
      <c r="B31" s="2034"/>
      <c r="C31" s="131">
        <v>10</v>
      </c>
      <c r="D31" s="1968" t="str">
        <f>LOOKUP($A31*100+$C31,matrix!N$278:N$281,matrix!L$278:L$281)</f>
        <v>Analizinė chemija          [[prof.S.Tautkus]]           KDA</v>
      </c>
      <c r="E31" s="2171"/>
      <c r="F31" s="2171"/>
      <c r="G31" s="2172"/>
      <c r="H31" s="2252"/>
      <c r="I31" s="2159"/>
      <c r="J31" s="2160"/>
      <c r="K31" s="207">
        <v>10</v>
      </c>
      <c r="L31" s="870"/>
    </row>
    <row r="32" spans="1:11" ht="24.75" customHeight="1" thickBot="1">
      <c r="A32" s="6">
        <v>3</v>
      </c>
      <c r="B32" s="2034"/>
      <c r="C32" s="94">
        <v>11</v>
      </c>
      <c r="D32" s="2173"/>
      <c r="E32" s="2174"/>
      <c r="F32" s="2174"/>
      <c r="G32" s="2175"/>
      <c r="H32" s="1602"/>
      <c r="I32" s="914"/>
      <c r="J32" s="1170"/>
      <c r="K32" s="205">
        <v>11</v>
      </c>
    </row>
    <row r="33" spans="1:11" ht="55.5" customHeight="1" thickBot="1">
      <c r="A33" s="6">
        <v>3</v>
      </c>
      <c r="B33" s="2034"/>
      <c r="C33" s="204">
        <v>12</v>
      </c>
      <c r="D33" s="657" t="str">
        <f>LOOKUP($A33*100+$C33,matrix!N$181:N$186,matrix!L$181:L$186)</f>
        <v>Analizinė chemija , seminaras[[prof.S.Tautkus]]     AChL</v>
      </c>
      <c r="E33" s="1374"/>
      <c r="F33" s="1384"/>
      <c r="G33" s="1385"/>
      <c r="H33" s="2245" t="str">
        <f>LOOKUP($A56*100+$C56,matrix!N$239:N$239,matrix!L$239:L$239)</f>
        <v>Kristalų chemija, seminaras             [[asist. M.Misevičius]]       TChA</v>
      </c>
      <c r="I33" s="2157" t="str">
        <f>LOOKUP($A34*100+$C34,matrix!N$248:N$267,matrix!L$248:L$267)</f>
        <v>12-20 val.    Biochemija, laboratoriniai darbai               (1/3 gr.)    [[lekt. Z. Žitkus]]    GMC, Saulėtekio al. 7, aud.R302   </v>
      </c>
      <c r="J33" s="2158"/>
      <c r="K33" s="174">
        <v>12</v>
      </c>
    </row>
    <row r="34" spans="1:11" ht="30" customHeight="1" thickBot="1">
      <c r="A34" s="6">
        <v>3</v>
      </c>
      <c r="B34" s="2034"/>
      <c r="C34" s="138">
        <v>13</v>
      </c>
      <c r="D34" s="2178" t="str">
        <f>LOOKUP($A34*100+$C34,matrix!N$181:N$186,matrix!L$181:L$186)</f>
        <v>Analizinė chemija , lab. darbai  [[prof. S.Tautkus, asist. A. Žarkov]]   AChL</v>
      </c>
      <c r="E34" s="1390"/>
      <c r="F34" s="1386"/>
      <c r="G34" s="1387"/>
      <c r="H34" s="2246"/>
      <c r="I34" s="2159"/>
      <c r="J34" s="2160"/>
      <c r="K34" s="176">
        <v>13</v>
      </c>
    </row>
    <row r="35" spans="1:11" ht="22.5" customHeight="1" thickBot="1">
      <c r="A35" s="6">
        <v>3</v>
      </c>
      <c r="B35" s="2034"/>
      <c r="C35" s="95">
        <v>14</v>
      </c>
      <c r="D35" s="2271"/>
      <c r="E35" s="1374"/>
      <c r="F35" s="1386"/>
      <c r="G35" s="1387"/>
      <c r="H35" s="2080" t="str">
        <f>LOOKUP($A57*100+$C57,matrix!N$240:N$240,matrix!L$240:L$240)</f>
        <v>Kristalų chemija , paskaita                       [[asist. M.Misevičius]]       TChA</v>
      </c>
      <c r="I35" s="2159"/>
      <c r="J35" s="2160"/>
      <c r="K35" s="92">
        <v>14</v>
      </c>
    </row>
    <row r="36" spans="1:11" ht="22.5" customHeight="1" thickBot="1">
      <c r="A36" s="6">
        <v>3</v>
      </c>
      <c r="B36" s="2034"/>
      <c r="C36" s="95">
        <v>15</v>
      </c>
      <c r="D36" s="2271"/>
      <c r="E36" s="1390"/>
      <c r="F36" s="1388"/>
      <c r="G36" s="1389"/>
      <c r="H36" s="2081"/>
      <c r="I36" s="1283"/>
      <c r="J36" s="1284"/>
      <c r="K36" s="184">
        <v>15</v>
      </c>
    </row>
    <row r="37" spans="1:11" ht="19.5" customHeight="1" thickBot="1">
      <c r="A37" s="6">
        <v>3</v>
      </c>
      <c r="B37" s="2034"/>
      <c r="C37" s="139">
        <v>16</v>
      </c>
      <c r="D37" s="2271"/>
      <c r="E37" s="72"/>
      <c r="F37" s="345"/>
      <c r="G37" s="345">
        <f>LOOKUP($A37*100+$C37,matrix!N$215:N$228,matrix!L$215:L$228)</f>
      </c>
      <c r="H37" s="836"/>
      <c r="I37" s="1280"/>
      <c r="J37" s="1281"/>
      <c r="K37" s="174">
        <v>16</v>
      </c>
    </row>
    <row r="38" spans="1:11" ht="0.75" customHeight="1" thickBot="1">
      <c r="A38" s="6">
        <v>3</v>
      </c>
      <c r="B38" s="2035"/>
      <c r="C38" s="142">
        <v>17</v>
      </c>
      <c r="D38" s="2259"/>
      <c r="E38" s="2260"/>
      <c r="F38" s="2260"/>
      <c r="G38" s="2261"/>
      <c r="H38" s="589"/>
      <c r="I38" s="354"/>
      <c r="J38" s="355"/>
      <c r="K38" s="141">
        <v>17</v>
      </c>
    </row>
    <row r="39" spans="1:11" ht="12" customHeight="1" thickBot="1">
      <c r="A39" s="18"/>
      <c r="B39" s="396"/>
      <c r="C39" s="397"/>
      <c r="D39" s="398"/>
      <c r="E39" s="398"/>
      <c r="F39" s="398"/>
      <c r="G39" s="398"/>
      <c r="H39" s="398"/>
      <c r="I39" s="398"/>
      <c r="J39" s="398"/>
      <c r="K39" s="399"/>
    </row>
    <row r="40" spans="1:11" ht="18.75" customHeight="1" thickBot="1">
      <c r="A40" s="6">
        <v>4</v>
      </c>
      <c r="B40" s="2022" t="s">
        <v>62</v>
      </c>
      <c r="C40" s="216">
        <v>8</v>
      </c>
      <c r="D40" s="1993" t="str">
        <f>LOOKUP($A40*100+$C40,matrix!N$278:N$281,matrix!L$278:L$281)</f>
        <v>8.30 val.  Fizikinė chemija            [[doc.A.Valiūnienė  ]]         KDA</v>
      </c>
      <c r="E40" s="1994"/>
      <c r="F40" s="1994"/>
      <c r="G40" s="1994"/>
      <c r="H40" s="1995"/>
      <c r="I40" s="649"/>
      <c r="J40" s="649"/>
      <c r="K40" s="280">
        <v>8</v>
      </c>
    </row>
    <row r="41" spans="1:11" ht="68.25" customHeight="1" thickBot="1">
      <c r="A41" s="6">
        <v>4</v>
      </c>
      <c r="B41" s="2034"/>
      <c r="C41" s="217">
        <v>9</v>
      </c>
      <c r="D41" s="2274"/>
      <c r="E41" s="2275"/>
      <c r="F41" s="2275"/>
      <c r="G41" s="2275"/>
      <c r="H41" s="2276"/>
      <c r="I41" s="2231" t="str">
        <f>LOOKUP($A41*100+$C41,matrix!N$248:N$266,matrix!L$248:L$266)</f>
        <v>9-17 val.  Biochemija , laboratoriniai darbai                  (1/3 gr.)         [[lekt. Z. Žitkus]]    GMC, Saulėtekio al. 7, aud.R302   </v>
      </c>
      <c r="J41" s="2232"/>
      <c r="K41" s="138">
        <v>9</v>
      </c>
    </row>
    <row r="42" spans="1:11" ht="17.25" customHeight="1" hidden="1" thickBot="1">
      <c r="A42" s="6">
        <v>4</v>
      </c>
      <c r="B42" s="2034"/>
      <c r="C42" s="134">
        <v>10</v>
      </c>
      <c r="D42" s="1996"/>
      <c r="E42" s="1997"/>
      <c r="F42" s="1997"/>
      <c r="G42" s="1997"/>
      <c r="H42" s="1998"/>
      <c r="I42" s="2233"/>
      <c r="J42" s="2234"/>
      <c r="K42" s="180">
        <v>10</v>
      </c>
    </row>
    <row r="43" spans="1:11" ht="21" customHeight="1" thickBot="1">
      <c r="A43" s="6">
        <v>4</v>
      </c>
      <c r="B43" s="2034"/>
      <c r="C43" s="206">
        <v>11</v>
      </c>
      <c r="D43" s="1574"/>
      <c r="E43" s="2028" t="str">
        <f>LOOKUP($A44*100+$C44,matrix!N$190:N$198,matrix!L$190:L$198)</f>
        <v>Analizinė chemija , lab. darbai  [[prof. S.Tautkus, asist.A.Žarkov]]   AChL</v>
      </c>
      <c r="F43" s="2164"/>
      <c r="G43" s="2165"/>
      <c r="H43" s="611"/>
      <c r="I43" s="2233"/>
      <c r="J43" s="2234"/>
      <c r="K43" s="207">
        <v>11</v>
      </c>
    </row>
    <row r="44" spans="1:12" ht="35.25" customHeight="1" thickBot="1">
      <c r="A44" s="6">
        <v>4</v>
      </c>
      <c r="B44" s="2034"/>
      <c r="C44" s="216">
        <v>12</v>
      </c>
      <c r="D44" s="2065" t="str">
        <f>LOOKUP($A44*100+$C44,matrix!N$185:N$186,matrix!L$185:L$186)</f>
        <v>  Kristalų chemija, seminaras [[prof.J.Barkauskas]]  AChA</v>
      </c>
      <c r="E44" s="2131"/>
      <c r="F44" s="2166"/>
      <c r="G44" s="2167"/>
      <c r="H44" s="2080" t="str">
        <f>LOOKUP($A44*100+$C44,matrix!N$229:N$247,matrix!L$229:L$247)</f>
        <v>11,45 val. Nanomedžiagų analizės metodai   [[doc.A.Kaušaitė-Minkštimienė]]   NChA</v>
      </c>
      <c r="I44" s="2235"/>
      <c r="J44" s="2236"/>
      <c r="K44" s="140">
        <v>12</v>
      </c>
      <c r="L44" s="284"/>
    </row>
    <row r="45" spans="1:11" ht="40.5" customHeight="1" thickBot="1">
      <c r="A45" s="6">
        <v>4</v>
      </c>
      <c r="B45" s="2034"/>
      <c r="C45" s="95">
        <v>13</v>
      </c>
      <c r="D45" s="2177"/>
      <c r="E45" s="2131"/>
      <c r="F45" s="2166"/>
      <c r="G45" s="2167"/>
      <c r="H45" s="2194"/>
      <c r="I45" s="2247"/>
      <c r="J45" s="2248"/>
      <c r="K45" s="146">
        <v>13</v>
      </c>
    </row>
    <row r="46" spans="1:11" ht="54.75" customHeight="1" thickBot="1">
      <c r="A46" s="6">
        <v>4</v>
      </c>
      <c r="B46" s="2034"/>
      <c r="C46" s="218">
        <v>14</v>
      </c>
      <c r="D46" s="1573"/>
      <c r="E46" s="2103"/>
      <c r="F46" s="2168"/>
      <c r="G46" s="2169"/>
      <c r="H46" s="644" t="str">
        <f>LOOKUP($A46*100+$C46,matrix!N$229:N$247,matrix!L$229:L$247)</f>
        <v>13,15 val. Nanomedžiagų analizės metodai, seminaras      [[doc.A.Kaušaitė-Minkštimienė]]   NChA</v>
      </c>
      <c r="I46" s="2249"/>
      <c r="J46" s="2250"/>
      <c r="K46" s="92">
        <v>14</v>
      </c>
    </row>
    <row r="47" spans="1:11" ht="16.5" customHeight="1" thickBot="1">
      <c r="A47" s="6">
        <v>4</v>
      </c>
      <c r="B47" s="2034"/>
      <c r="C47" s="601">
        <v>15</v>
      </c>
      <c r="D47" s="2262" t="s">
        <v>262</v>
      </c>
      <c r="E47" s="2263"/>
      <c r="F47" s="2263"/>
      <c r="G47" s="2264"/>
      <c r="H47" s="1075"/>
      <c r="I47" s="2190" t="s">
        <v>262</v>
      </c>
      <c r="J47" s="2191"/>
      <c r="K47" s="129">
        <v>15</v>
      </c>
    </row>
    <row r="48" spans="1:11" ht="18" customHeight="1" thickBot="1">
      <c r="A48" s="6">
        <v>4</v>
      </c>
      <c r="B48" s="2034"/>
      <c r="C48" s="602">
        <v>16</v>
      </c>
      <c r="D48" s="2265"/>
      <c r="E48" s="2266"/>
      <c r="F48" s="2266"/>
      <c r="G48" s="2267"/>
      <c r="H48" s="1076"/>
      <c r="I48" s="2192"/>
      <c r="J48" s="2193"/>
      <c r="K48" s="801">
        <v>16</v>
      </c>
    </row>
    <row r="49" spans="1:11" ht="18" customHeight="1" thickBot="1">
      <c r="A49" s="6">
        <v>4</v>
      </c>
      <c r="B49" s="2023"/>
      <c r="C49" s="418">
        <v>17</v>
      </c>
      <c r="D49" s="2268"/>
      <c r="E49" s="2269"/>
      <c r="F49" s="2269"/>
      <c r="G49" s="2270"/>
      <c r="H49" s="1077"/>
      <c r="I49" s="1171"/>
      <c r="J49" s="1172"/>
      <c r="K49" s="435">
        <v>17</v>
      </c>
    </row>
    <row r="50" spans="1:11" ht="9.75" customHeight="1" hidden="1" thickBot="1">
      <c r="A50" s="6">
        <v>4</v>
      </c>
      <c r="B50" s="2024"/>
      <c r="C50" s="94">
        <v>18</v>
      </c>
      <c r="D50" s="599"/>
      <c r="E50" s="600"/>
      <c r="F50" s="603"/>
      <c r="G50" s="547"/>
      <c r="H50" s="1078"/>
      <c r="I50" s="797"/>
      <c r="J50" s="798"/>
      <c r="K50" s="91">
        <v>18</v>
      </c>
    </row>
    <row r="51" spans="1:11" ht="12.75" customHeight="1" thickBot="1">
      <c r="A51" s="18">
        <v>4</v>
      </c>
      <c r="B51" s="396"/>
      <c r="C51" s="397"/>
      <c r="D51" s="400"/>
      <c r="E51" s="401"/>
      <c r="F51" s="402"/>
      <c r="G51" s="401"/>
      <c r="H51" s="401"/>
      <c r="I51" s="398"/>
      <c r="J51" s="398"/>
      <c r="K51" s="399"/>
    </row>
    <row r="52" spans="1:11" ht="45" customHeight="1" thickBot="1">
      <c r="A52" s="6">
        <v>5</v>
      </c>
      <c r="B52" s="2170" t="s">
        <v>63</v>
      </c>
      <c r="C52" s="206">
        <v>8</v>
      </c>
      <c r="D52" s="2242" t="str">
        <f>LOOKUP($A52*100+$C52,matrix!N$278:N$283,matrix!L$278:L$283)</f>
        <v>Biochemija        [[prof.V.Masevičius]]    KDA</v>
      </c>
      <c r="E52" s="2243"/>
      <c r="F52" s="2243"/>
      <c r="G52" s="2243"/>
      <c r="H52" s="2244"/>
      <c r="I52" s="2181" t="str">
        <f>LOOKUP($A52*100+$C52,matrix!N$248:N$273,matrix!L$248:L$273)</f>
        <v>Bioneorganinė chemija    [[prof. A.Beganskienė]]   PChA</v>
      </c>
      <c r="J52" s="2182"/>
      <c r="K52" s="923">
        <v>8</v>
      </c>
    </row>
    <row r="53" spans="1:12" ht="24" customHeight="1" thickBot="1">
      <c r="A53" s="6">
        <v>5</v>
      </c>
      <c r="B53" s="2072"/>
      <c r="C53" s="216">
        <v>9</v>
      </c>
      <c r="D53" s="2145"/>
      <c r="E53" s="2146"/>
      <c r="F53" s="2146"/>
      <c r="G53" s="2146"/>
      <c r="H53" s="2147"/>
      <c r="I53" s="2183"/>
      <c r="J53" s="2184"/>
      <c r="K53" s="924">
        <v>9</v>
      </c>
      <c r="L53" s="598"/>
    </row>
    <row r="54" spans="1:12" ht="51" customHeight="1" thickBot="1">
      <c r="A54" s="6">
        <v>5</v>
      </c>
      <c r="B54" s="2072"/>
      <c r="C54" s="179">
        <v>10</v>
      </c>
      <c r="D54" s="1569"/>
      <c r="E54" s="2187" t="s">
        <v>874</v>
      </c>
      <c r="F54" s="2188"/>
      <c r="G54" s="2189"/>
      <c r="H54" s="2213" t="str">
        <f>LOOKUP($A54*100+$C54,matrix!N$246:N$246,matrix!L$246:L$246)</f>
        <v>Biochemija, seminaras      [[prof.V.Masevičius]]         ASA</v>
      </c>
      <c r="I54" s="2181" t="str">
        <f>LOOKUP($A54*100+$C54,matrix!N$248:N$273,matrix!L$248:L$273)</f>
        <v>Bioneorganinė chemija, seminarai ir  laboratoriniai darbai         [[prof. A.Beganskienė]]   </v>
      </c>
      <c r="J54" s="2182"/>
      <c r="K54" s="343">
        <v>10</v>
      </c>
      <c r="L54" s="598"/>
    </row>
    <row r="55" spans="1:11" ht="25.5" customHeight="1" thickBot="1">
      <c r="A55" s="6">
        <v>5</v>
      </c>
      <c r="B55" s="2072"/>
      <c r="C55" s="218">
        <v>11</v>
      </c>
      <c r="D55" s="1570"/>
      <c r="E55" s="1541"/>
      <c r="F55" s="1526"/>
      <c r="G55" s="1287"/>
      <c r="H55" s="2214"/>
      <c r="I55" s="2183"/>
      <c r="J55" s="2184"/>
      <c r="K55" s="92">
        <v>11</v>
      </c>
    </row>
    <row r="56" spans="1:11" ht="21" customHeight="1" thickBot="1">
      <c r="A56" s="6">
        <v>5</v>
      </c>
      <c r="B56" s="2072"/>
      <c r="C56" s="134">
        <v>12</v>
      </c>
      <c r="D56" s="2123" t="str">
        <f>LOOKUP($A56*100+$C56,matrix!N$187:N$187,matrix!L$187:L$187)</f>
        <v>Biochemija, seminaras                    [[prof. V.Masevičius]]                        ASA</v>
      </c>
      <c r="E56" s="1562"/>
      <c r="F56" s="701"/>
      <c r="G56" s="1269"/>
      <c r="H56" s="2228"/>
      <c r="I56" s="1489"/>
      <c r="J56" s="1490"/>
      <c r="K56" s="139">
        <v>12</v>
      </c>
    </row>
    <row r="57" spans="1:11" ht="33.75" customHeight="1" thickBot="1">
      <c r="A57" s="6">
        <v>5</v>
      </c>
      <c r="B57" s="2072"/>
      <c r="C57" s="229">
        <v>13</v>
      </c>
      <c r="D57" s="2230"/>
      <c r="E57" s="1568"/>
      <c r="F57" s="701"/>
      <c r="G57" s="1286"/>
      <c r="H57" s="2229"/>
      <c r="I57" s="2153" t="str">
        <f>LOOKUP($A57*100+$C57,matrix!N$270:N$270,matrix!L$270:L$270)</f>
        <v>13-18 val.Genų indžinerija, laboratoriniai darbai 11.9, 11.16        [[lekt. V. Petkevičius]]GMC, Saulėtekio al. 7 R322</v>
      </c>
      <c r="J57" s="2155" t="str">
        <f>LOOKUP($A57*100+$C57,matrix!N$271:N$271,matrix!L$271:L$271)</f>
        <v>13-18 val. Genų indžinerija, laboratoriniai darbai    11.23, 11.30     [[lekt. V. Petkevičius]]GMC, Saulėtekio al. 7 R322</v>
      </c>
      <c r="K57" s="206">
        <v>13</v>
      </c>
    </row>
    <row r="58" spans="1:11" ht="70.5" customHeight="1" thickBot="1">
      <c r="A58" s="6">
        <v>5</v>
      </c>
      <c r="B58" s="2072"/>
      <c r="C58" s="131">
        <v>14</v>
      </c>
      <c r="D58" s="1575"/>
      <c r="E58" s="1063"/>
      <c r="F58" s="1571"/>
      <c r="G58" s="1572"/>
      <c r="H58" s="1481"/>
      <c r="I58" s="2154"/>
      <c r="J58" s="2156"/>
      <c r="K58" s="216">
        <v>14</v>
      </c>
    </row>
    <row r="59" spans="1:11" ht="30" customHeight="1" thickBot="1">
      <c r="A59" s="6">
        <v>5</v>
      </c>
      <c r="B59" s="2072"/>
      <c r="C59" s="604">
        <v>15</v>
      </c>
      <c r="D59" s="2207" t="s">
        <v>262</v>
      </c>
      <c r="E59" s="2208"/>
      <c r="F59" s="2208"/>
      <c r="G59" s="2208"/>
      <c r="H59" s="2224" t="s">
        <v>262</v>
      </c>
      <c r="I59" s="2215" t="s">
        <v>262</v>
      </c>
      <c r="J59" s="2216"/>
      <c r="K59" s="95">
        <v>15</v>
      </c>
    </row>
    <row r="60" spans="1:11" ht="31.5" customHeight="1">
      <c r="A60" s="6">
        <v>5</v>
      </c>
      <c r="B60" s="2072"/>
      <c r="C60" s="501">
        <v>16</v>
      </c>
      <c r="D60" s="2209"/>
      <c r="E60" s="2210"/>
      <c r="F60" s="2210"/>
      <c r="G60" s="2210"/>
      <c r="H60" s="2225"/>
      <c r="I60" s="2217"/>
      <c r="J60" s="2218"/>
      <c r="K60" s="149">
        <v>16</v>
      </c>
    </row>
    <row r="61" spans="1:11" ht="34.5" customHeight="1" thickBot="1">
      <c r="A61" s="6">
        <v>5</v>
      </c>
      <c r="B61" s="2072"/>
      <c r="C61" s="94">
        <v>17</v>
      </c>
      <c r="D61" s="2211"/>
      <c r="E61" s="2212"/>
      <c r="F61" s="2212"/>
      <c r="G61" s="2212"/>
      <c r="H61" s="2226"/>
      <c r="I61" s="2219"/>
      <c r="J61" s="2220"/>
      <c r="K61" s="139">
        <v>17</v>
      </c>
    </row>
    <row r="62" spans="1:11" ht="18.75" customHeight="1" hidden="1" thickBot="1">
      <c r="A62" s="6">
        <v>5</v>
      </c>
      <c r="B62" s="2074"/>
      <c r="C62" s="93">
        <v>18</v>
      </c>
      <c r="D62" s="210"/>
      <c r="E62" s="212"/>
      <c r="F62" s="105"/>
      <c r="G62" s="124"/>
      <c r="H62" s="214"/>
      <c r="I62" s="610"/>
      <c r="J62" s="610"/>
      <c r="K62" s="215">
        <v>18</v>
      </c>
    </row>
    <row r="63" spans="2:11" ht="33" customHeight="1" thickBot="1">
      <c r="B63" s="1683"/>
      <c r="C63" s="80">
        <v>18</v>
      </c>
      <c r="D63" s="1549"/>
      <c r="E63" s="1550"/>
      <c r="F63" s="1550"/>
      <c r="G63" s="1551"/>
      <c r="H63" s="1551"/>
      <c r="I63" s="1552"/>
      <c r="J63" s="1552"/>
      <c r="K63" s="1664">
        <v>18</v>
      </c>
    </row>
    <row r="64" spans="4:6" ht="27" customHeight="1" thickBot="1">
      <c r="D64" s="1378"/>
      <c r="E64" s="1377"/>
      <c r="F64" s="1064"/>
    </row>
    <row r="69" spans="4:6" ht="25.5">
      <c r="D69" s="2206" t="s">
        <v>255</v>
      </c>
      <c r="E69" s="2206"/>
      <c r="F69" s="2206"/>
    </row>
  </sheetData>
  <sheetProtection/>
  <mergeCells count="58">
    <mergeCell ref="O10:P12"/>
    <mergeCell ref="M26:U27"/>
    <mergeCell ref="D38:G38"/>
    <mergeCell ref="D47:G49"/>
    <mergeCell ref="D34:D37"/>
    <mergeCell ref="G23:G24"/>
    <mergeCell ref="D40:H42"/>
    <mergeCell ref="J11:J14"/>
    <mergeCell ref="H35:H36"/>
    <mergeCell ref="H30:H31"/>
    <mergeCell ref="D56:D57"/>
    <mergeCell ref="I41:J44"/>
    <mergeCell ref="I18:J21"/>
    <mergeCell ref="I52:J53"/>
    <mergeCell ref="I11:I14"/>
    <mergeCell ref="D52:H53"/>
    <mergeCell ref="H33:H34"/>
    <mergeCell ref="I45:J46"/>
    <mergeCell ref="H8:H11"/>
    <mergeCell ref="I9:I10"/>
    <mergeCell ref="D69:F69"/>
    <mergeCell ref="D59:G61"/>
    <mergeCell ref="H54:H55"/>
    <mergeCell ref="I59:J61"/>
    <mergeCell ref="J5:J6"/>
    <mergeCell ref="I7:J8"/>
    <mergeCell ref="J9:J10"/>
    <mergeCell ref="H59:H61"/>
    <mergeCell ref="H5:H6"/>
    <mergeCell ref="H56:H57"/>
    <mergeCell ref="B29:B38"/>
    <mergeCell ref="H44:H45"/>
    <mergeCell ref="D44:D45"/>
    <mergeCell ref="D8:G9"/>
    <mergeCell ref="E19:G22"/>
    <mergeCell ref="E17:G18"/>
    <mergeCell ref="E10:G11"/>
    <mergeCell ref="B4:B15"/>
    <mergeCell ref="D1:I1"/>
    <mergeCell ref="D4:D7"/>
    <mergeCell ref="D10:D11"/>
    <mergeCell ref="H19:H22"/>
    <mergeCell ref="E6:G7"/>
    <mergeCell ref="I54:J55"/>
    <mergeCell ref="I5:I6"/>
    <mergeCell ref="E54:G54"/>
    <mergeCell ref="I29:J31"/>
    <mergeCell ref="I47:J48"/>
    <mergeCell ref="I57:I58"/>
    <mergeCell ref="J57:J58"/>
    <mergeCell ref="B17:B27"/>
    <mergeCell ref="I33:J35"/>
    <mergeCell ref="E30:G30"/>
    <mergeCell ref="H23:H24"/>
    <mergeCell ref="E43:G46"/>
    <mergeCell ref="B52:B62"/>
    <mergeCell ref="D31:G32"/>
    <mergeCell ref="B40:B50"/>
  </mergeCells>
  <printOptions/>
  <pageMargins left="0.2362204724409449" right="0.03937007874015748" top="0.7480314960629921" bottom="0.15748031496062992" header="0.31496062992125984" footer="0.31496062992125984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zoomScale="70" zoomScaleNormal="70" zoomScalePageLayoutView="0" workbookViewId="0" topLeftCell="B34">
      <selection activeCell="O49" sqref="O49"/>
    </sheetView>
  </sheetViews>
  <sheetFormatPr defaultColWidth="9.140625" defaultRowHeight="12.75"/>
  <cols>
    <col min="1" max="1" width="1.1484375" style="6" hidden="1" customWidth="1"/>
    <col min="2" max="2" width="6.00390625" style="6" customWidth="1"/>
    <col min="3" max="3" width="6.28125" style="12" customWidth="1"/>
    <col min="4" max="4" width="27.28125" style="13" customWidth="1"/>
    <col min="5" max="5" width="24.00390625" style="13" customWidth="1"/>
    <col min="6" max="6" width="26.8515625" style="13" customWidth="1"/>
    <col min="7" max="7" width="25.28125" style="13" customWidth="1"/>
    <col min="8" max="8" width="24.28125" style="13" customWidth="1"/>
    <col min="9" max="9" width="0.2890625" style="13" hidden="1" customWidth="1"/>
    <col min="10" max="10" width="32.421875" style="13" customWidth="1"/>
    <col min="11" max="11" width="36.8515625" style="13" customWidth="1"/>
    <col min="12" max="12" width="7.28125" style="13" customWidth="1"/>
    <col min="13" max="13" width="28.8515625" style="13" customWidth="1"/>
    <col min="14" max="14" width="30.8515625" style="13" customWidth="1"/>
    <col min="15" max="16384" width="9.140625" style="6" customWidth="1"/>
  </cols>
  <sheetData>
    <row r="1" spans="4:11" ht="30" customHeight="1">
      <c r="D1" s="2283" t="s">
        <v>859</v>
      </c>
      <c r="E1" s="2283"/>
      <c r="F1" s="2283"/>
      <c r="G1" s="2283"/>
      <c r="H1" s="2283"/>
      <c r="I1" s="2283"/>
      <c r="J1" s="2283"/>
      <c r="K1" s="2283"/>
    </row>
    <row r="2" spans="4:11" ht="3.75" customHeight="1" thickBot="1">
      <c r="D2" s="828"/>
      <c r="E2" s="828"/>
      <c r="F2" s="828"/>
      <c r="G2" s="828"/>
      <c r="H2" s="828"/>
      <c r="I2" s="828"/>
      <c r="J2" s="869">
        <v>16</v>
      </c>
      <c r="K2" s="871">
        <v>28</v>
      </c>
    </row>
    <row r="3" spans="2:12" ht="37.5" customHeight="1" thickBot="1">
      <c r="B3" s="633"/>
      <c r="C3" s="2308" t="s">
        <v>79</v>
      </c>
      <c r="D3" s="2310" t="s">
        <v>352</v>
      </c>
      <c r="E3" s="2310"/>
      <c r="F3" s="2310"/>
      <c r="G3" s="2310"/>
      <c r="H3" s="2311"/>
      <c r="J3" s="2312" t="s">
        <v>577</v>
      </c>
      <c r="K3" s="2287" t="s">
        <v>353</v>
      </c>
      <c r="L3" s="2318" t="s">
        <v>79</v>
      </c>
    </row>
    <row r="4" spans="2:12" ht="39" customHeight="1" thickBot="1">
      <c r="B4" s="679"/>
      <c r="C4" s="2309"/>
      <c r="D4" s="791" t="s">
        <v>286</v>
      </c>
      <c r="E4" s="790" t="s">
        <v>25</v>
      </c>
      <c r="F4" s="790" t="s">
        <v>254</v>
      </c>
      <c r="G4" s="791" t="s">
        <v>23</v>
      </c>
      <c r="H4" s="790" t="s">
        <v>30</v>
      </c>
      <c r="I4" s="791" t="s">
        <v>139</v>
      </c>
      <c r="J4" s="2313"/>
      <c r="K4" s="2288"/>
      <c r="L4" s="2319"/>
    </row>
    <row r="5" spans="1:12" ht="22.5" customHeight="1" thickBot="1">
      <c r="A5" s="6">
        <v>1</v>
      </c>
      <c r="B5" s="2022" t="s">
        <v>59</v>
      </c>
      <c r="C5" s="216">
        <v>8</v>
      </c>
      <c r="D5" s="781"/>
      <c r="E5" s="1951"/>
      <c r="F5" s="2102" t="str">
        <f>LOOKUP($A7*100+$C7,matrix!N$350:N$360,matrix!L$350:L$360)</f>
        <v>Kieto kūno ir paviršiaus tyrimo metodai   [[prof.A.Selskis]]  FTMC, Saulėtekio al. 3</v>
      </c>
      <c r="G5" s="2065" t="s">
        <v>617</v>
      </c>
      <c r="H5" s="543"/>
      <c r="I5" s="784"/>
      <c r="J5" s="1374"/>
      <c r="K5" s="1021"/>
      <c r="L5" s="220">
        <v>8</v>
      </c>
    </row>
    <row r="6" spans="1:12" ht="40.5" customHeight="1" thickBot="1">
      <c r="A6" s="6">
        <v>1</v>
      </c>
      <c r="B6" s="2023"/>
      <c r="C6" s="2454">
        <v>9</v>
      </c>
      <c r="D6" s="2463"/>
      <c r="E6" s="2314"/>
      <c r="F6" s="2133"/>
      <c r="G6" s="2093"/>
      <c r="H6" s="1718"/>
      <c r="I6" s="782"/>
      <c r="J6" s="1720"/>
      <c r="K6" s="2284" t="str">
        <f>LOOKUP($A6*100+$C6,matrix!N$284:N$303,matrix!L$284:L$303)</f>
        <v>Molekulinė biologija, paskaita [[dr.G.Sasnauskas, dr.G.Tamulaitienė, dr.G.Tamulaitis, dr.M.Zaremba]]    JGMC, Saulėtekio al. 7, aud.R404  </v>
      </c>
      <c r="L6" s="778">
        <v>9</v>
      </c>
    </row>
    <row r="7" spans="1:12" ht="26.25" customHeight="1" thickBot="1">
      <c r="A7" s="6">
        <v>1</v>
      </c>
      <c r="B7" s="2023"/>
      <c r="C7" s="131">
        <v>10</v>
      </c>
      <c r="D7" s="2280" t="str">
        <f>LOOKUP($A8*100+$C8,matrix!N$327:N$341,matrix!L$327:L$341)</f>
        <v>Cheminė technologija, lab. darbai  [[asist. A. Bočkuvienė]]  PChL</v>
      </c>
      <c r="E7" s="1952"/>
      <c r="F7" s="2133"/>
      <c r="G7" s="2093"/>
      <c r="H7" s="1358"/>
      <c r="I7" s="785"/>
      <c r="J7" s="1358"/>
      <c r="K7" s="2285"/>
      <c r="L7" s="92">
        <v>10</v>
      </c>
    </row>
    <row r="8" spans="1:12" ht="19.5" customHeight="1" thickBot="1">
      <c r="A8" s="6">
        <v>1</v>
      </c>
      <c r="B8" s="2023"/>
      <c r="C8" s="179">
        <v>11</v>
      </c>
      <c r="D8" s="2281"/>
      <c r="E8" s="238"/>
      <c r="F8" s="2104"/>
      <c r="G8" s="2066"/>
      <c r="H8" s="1541"/>
      <c r="I8" s="786"/>
      <c r="J8" s="1541"/>
      <c r="K8" s="2286"/>
      <c r="L8" s="90">
        <v>11</v>
      </c>
    </row>
    <row r="9" spans="1:12" ht="81" customHeight="1" thickBot="1">
      <c r="A9" s="6">
        <v>1</v>
      </c>
      <c r="B9" s="2023"/>
      <c r="C9" s="217">
        <v>12</v>
      </c>
      <c r="D9" s="2281"/>
      <c r="E9" s="2280" t="str">
        <f>LOOKUP($A9*100+$C9,matrix!N$362:N$375,matrix!L$362:L$375)</f>
        <v>11,45 val. Elektrochemija, paskaita ir seminaras    [[doc.A.Valiūnienė ]]    FChA</v>
      </c>
      <c r="F9" s="783"/>
      <c r="G9" s="1654"/>
      <c r="H9" s="1719"/>
      <c r="I9" s="786"/>
      <c r="J9" s="1267"/>
      <c r="K9" s="349" t="str">
        <f>LOOKUP($A9*100+$C9,matrix!N$284:N$303,matrix!L$284:L$303)</f>
        <v>Molekulinė biologija, seminaras     [[dr.G.Sasnauskas, dr.G.Tamulaitienė, dr.G.Tamulaitis, dr.M.Zaremba]]    JGMC, Saulėtekio al. 7, aud.R404  </v>
      </c>
      <c r="L9" s="221">
        <v>12</v>
      </c>
    </row>
    <row r="10" spans="1:12" ht="66.75" customHeight="1" thickBot="1">
      <c r="A10" s="6">
        <v>1</v>
      </c>
      <c r="B10" s="2023"/>
      <c r="C10" s="217">
        <v>13</v>
      </c>
      <c r="D10" s="1374"/>
      <c r="E10" s="2281"/>
      <c r="F10" s="2102" t="str">
        <f>LOOKUP($A12*100+$C12,matrix!N$350:N$360,matrix!L$350:L$360)</f>
        <v>Kieto kūno ir paviršiaus tyrimo metodai lab. darbai   [[prof.A.Selskis]]  FTMC, Saulėtekio al. 3</v>
      </c>
      <c r="G10" s="2280" t="str">
        <f>LOOKUP($A12*100+$C12,matrix!N$327:N$341,matrix!L$327:L$341)</f>
        <v>Cheminė technologija, lab. darbai    [[doc. T. Kochanė]]  PChL</v>
      </c>
      <c r="H10" s="1358"/>
      <c r="I10" s="787"/>
      <c r="J10" s="2100" t="str">
        <f>LOOKUP($A10*100+$C10,matrix!N$304:N$308,matrix!L$304:L$308)</f>
        <v>13,15 val. Nanobiotechnologija  paskaita    [[doc.K.Radzevičius]]   PChA</v>
      </c>
      <c r="K10" s="349" t="str">
        <f>LOOKUP($A13*100+$C13,matrix!N$286:N$286,matrix!L$286:L$286)</f>
        <v>Bioinformatika, paskaita       [[dr.J. Dapkūnas, lekt. K. Kvederavičiūtė]]                        GMC, Saulėtekio al. 7, aud.R209 </v>
      </c>
      <c r="L10" s="221">
        <v>13</v>
      </c>
    </row>
    <row r="11" spans="1:12" ht="22.5" customHeight="1" thickBot="1">
      <c r="A11" s="6">
        <v>1</v>
      </c>
      <c r="B11" s="2023"/>
      <c r="C11" s="95">
        <v>14</v>
      </c>
      <c r="D11" s="2453"/>
      <c r="E11" s="2281"/>
      <c r="F11" s="2133"/>
      <c r="G11" s="2281"/>
      <c r="H11" s="2314"/>
      <c r="I11" s="788"/>
      <c r="J11" s="2117"/>
      <c r="K11" s="2284" t="str">
        <f>LOOKUP($A14*100+$C14,matrix!N$287:N$287,matrix!L$287:L$287)</f>
        <v>Bioinformatika, seminaras[[dr.J. Dapkūnas, lekt. K. Kvederavičiūtė]]                        GMC, Saulėtekio al. 7, aud.R209 </v>
      </c>
      <c r="L11" s="90">
        <v>14</v>
      </c>
    </row>
    <row r="12" spans="1:12" ht="36" customHeight="1" thickBot="1">
      <c r="A12" s="6">
        <v>1</v>
      </c>
      <c r="B12" s="2023"/>
      <c r="C12" s="95">
        <v>15</v>
      </c>
      <c r="D12" s="1562"/>
      <c r="E12" s="2282"/>
      <c r="F12" s="2133"/>
      <c r="G12" s="2282"/>
      <c r="H12" s="1952"/>
      <c r="I12" s="789"/>
      <c r="J12" s="2101"/>
      <c r="K12" s="2285"/>
      <c r="L12" s="90">
        <v>15</v>
      </c>
    </row>
    <row r="13" spans="1:19" ht="20.25" customHeight="1" thickBot="1">
      <c r="A13" s="6">
        <v>1</v>
      </c>
      <c r="B13" s="2023"/>
      <c r="C13" s="217">
        <v>16</v>
      </c>
      <c r="D13" s="1951"/>
      <c r="E13" s="2316"/>
      <c r="F13" s="2104"/>
      <c r="G13" s="1541"/>
      <c r="H13" s="472"/>
      <c r="I13" s="788"/>
      <c r="J13" s="322"/>
      <c r="K13" s="2286"/>
      <c r="L13" s="222">
        <v>16</v>
      </c>
      <c r="Q13" s="19"/>
      <c r="R13" s="19"/>
      <c r="S13" s="19"/>
    </row>
    <row r="14" spans="1:19" ht="31.5" customHeight="1" thickBot="1">
      <c r="A14" s="6">
        <v>1</v>
      </c>
      <c r="B14" s="2023"/>
      <c r="C14" s="218">
        <v>17</v>
      </c>
      <c r="D14" s="2314"/>
      <c r="E14" s="2317"/>
      <c r="F14" s="702"/>
      <c r="G14" s="705"/>
      <c r="H14" s="241"/>
      <c r="I14" s="651"/>
      <c r="J14" s="2114" t="str">
        <f>LOOKUP($A14*100+$C14,matrix!N$304:N$308,matrix!L$304:L$308)</f>
        <v>Nanobiotechnologija, lab.darbai     1/2 gr.     [[doc.K.Radzevičius]]   PChL</v>
      </c>
      <c r="K14" s="1470"/>
      <c r="L14" s="222">
        <v>17</v>
      </c>
      <c r="Q14" s="2315"/>
      <c r="R14" s="19"/>
      <c r="S14" s="19"/>
    </row>
    <row r="15" spans="1:19" ht="15" customHeight="1" thickBot="1">
      <c r="A15" s="6">
        <v>1</v>
      </c>
      <c r="B15" s="2023"/>
      <c r="C15" s="779">
        <v>18</v>
      </c>
      <c r="D15" s="1714"/>
      <c r="E15" s="1715"/>
      <c r="F15" s="1716"/>
      <c r="G15" s="1717"/>
      <c r="H15" s="1715"/>
      <c r="I15" s="703"/>
      <c r="J15" s="2115"/>
      <c r="K15" s="1494"/>
      <c r="L15" s="222">
        <v>18</v>
      </c>
      <c r="Q15" s="2315"/>
      <c r="R15" s="19"/>
      <c r="S15" s="19"/>
    </row>
    <row r="16" spans="1:19" ht="24" customHeight="1" thickBot="1">
      <c r="A16" s="6">
        <v>1</v>
      </c>
      <c r="B16" s="2023"/>
      <c r="C16" s="779">
        <v>19</v>
      </c>
      <c r="D16" s="1541"/>
      <c r="E16" s="265"/>
      <c r="F16" s="1712"/>
      <c r="G16" s="1713"/>
      <c r="H16" s="265"/>
      <c r="I16" s="703"/>
      <c r="J16" s="2115"/>
      <c r="K16" s="1000"/>
      <c r="L16" s="222">
        <v>19</v>
      </c>
      <c r="Q16" s="2315"/>
      <c r="R16" s="19"/>
      <c r="S16" s="19"/>
    </row>
    <row r="17" spans="1:19" ht="15.75" customHeight="1" thickBot="1">
      <c r="A17" s="6">
        <v>1</v>
      </c>
      <c r="B17" s="2024"/>
      <c r="C17" s="780">
        <v>20</v>
      </c>
      <c r="D17" s="701"/>
      <c r="E17" s="472"/>
      <c r="F17" s="1492"/>
      <c r="G17" s="1493"/>
      <c r="H17" s="472"/>
      <c r="I17" s="703"/>
      <c r="J17" s="2116"/>
      <c r="K17" s="880"/>
      <c r="L17" s="223">
        <v>20</v>
      </c>
      <c r="Q17" s="2315"/>
      <c r="R17" s="19"/>
      <c r="S17" s="19"/>
    </row>
    <row r="18" spans="1:12" ht="13.5" customHeight="1" thickBot="1">
      <c r="A18" s="6">
        <v>1</v>
      </c>
      <c r="B18" s="409"/>
      <c r="C18" s="157"/>
      <c r="D18" s="237"/>
      <c r="E18" s="706"/>
      <c r="F18" s="706"/>
      <c r="G18" s="706"/>
      <c r="H18" s="706"/>
      <c r="I18" s="237"/>
      <c r="J18" s="237"/>
      <c r="K18" s="704"/>
      <c r="L18" s="777"/>
    </row>
    <row r="19" spans="1:12" ht="15.75" customHeight="1" thickBot="1">
      <c r="A19" s="6">
        <v>2</v>
      </c>
      <c r="B19" s="2022" t="s">
        <v>60</v>
      </c>
      <c r="C19" s="216">
        <v>8</v>
      </c>
      <c r="D19" s="1993" t="str">
        <f>LOOKUP($A19*100+$C19,matrix!N$321:N$325,matrix!L$321:L$325)</f>
        <v>Cheminė technologija    [[prof.R.Makuška]]    NChA</v>
      </c>
      <c r="E19" s="1994"/>
      <c r="F19" s="1994"/>
      <c r="G19" s="1994"/>
      <c r="H19" s="1994"/>
      <c r="I19" s="2302"/>
      <c r="J19" s="2100" t="str">
        <f>LOOKUP($A19*100+$C19,matrix!N$304:N$321,matrix!L$304:L$321)</f>
        <v>Nanobiotechnologija, lab.darbai     1/2 gr.     [[doc.K.Radzevičius]]   PChL</v>
      </c>
      <c r="K19" s="1021"/>
      <c r="L19" s="224">
        <v>8</v>
      </c>
    </row>
    <row r="20" spans="1:13" ht="20.25" customHeight="1">
      <c r="A20" s="6">
        <v>2</v>
      </c>
      <c r="B20" s="2023"/>
      <c r="C20" s="217">
        <v>9</v>
      </c>
      <c r="D20" s="2274"/>
      <c r="E20" s="2275"/>
      <c r="F20" s="2275"/>
      <c r="G20" s="2275"/>
      <c r="H20" s="2275"/>
      <c r="I20" s="2303"/>
      <c r="J20" s="2117"/>
      <c r="K20" s="2289" t="str">
        <f>LOOKUP($A22*100+$C22,matrix!N$284:N$303,matrix!L$284:L$303)</f>
        <v>Biotechnologija, paskaita      [[dr.A.Gegeckas]]    GMC, Saulėtekio al. 7, aud.R106  </v>
      </c>
      <c r="L20" s="225">
        <v>9</v>
      </c>
      <c r="M20" s="387"/>
    </row>
    <row r="21" spans="1:12" ht="30.75" customHeight="1" thickBot="1">
      <c r="A21" s="6">
        <v>2</v>
      </c>
      <c r="B21" s="2023"/>
      <c r="C21" s="95">
        <v>10</v>
      </c>
      <c r="D21" s="1996"/>
      <c r="E21" s="1997"/>
      <c r="F21" s="1997"/>
      <c r="G21" s="1997"/>
      <c r="H21" s="1997"/>
      <c r="I21" s="2304"/>
      <c r="J21" s="2101"/>
      <c r="K21" s="2320"/>
      <c r="L21" s="230">
        <v>10</v>
      </c>
    </row>
    <row r="22" spans="1:12" ht="30.75" customHeight="1" thickBot="1">
      <c r="A22" s="6">
        <v>2</v>
      </c>
      <c r="B22" s="2023"/>
      <c r="C22" s="95">
        <v>11</v>
      </c>
      <c r="D22" s="2097" t="str">
        <f>LOOKUP($A22*100+$C22,matrix!N$327:N$341,matrix!L$327:L$341)</f>
        <v>Cheminė technologija, lab. darbai 1/2 gr. [[asist. J.Jonikaitė-Švėgždienė]]  PChL</v>
      </c>
      <c r="E22" s="241"/>
      <c r="F22" s="198"/>
      <c r="G22" s="238"/>
      <c r="H22" s="2124" t="str">
        <f>LOOKUP($A23*100+$C23,matrix!N$378:N$384,matrix!L$378:L$384)</f>
        <v> Plastikai ir kompozitai, paskaita    [[prof.S.Budrienė]]  PChA</v>
      </c>
      <c r="I22" s="904"/>
      <c r="J22" s="2100" t="str">
        <f>LOOKUP($A22*100+$C22,matrix!N$304:N$321,matrix!L$304:L$321)</f>
        <v>11-14 val.Pagrindiniai nanodalelių sintezės principai, paskaita ir seminaras     [[asist.J.Pilipavičius]]       TChA</v>
      </c>
      <c r="K22" s="2321"/>
      <c r="L22" s="109">
        <v>11</v>
      </c>
    </row>
    <row r="23" spans="1:16" ht="57.75" customHeight="1" thickBot="1">
      <c r="A23" s="6">
        <v>2</v>
      </c>
      <c r="B23" s="2023"/>
      <c r="C23" s="217">
        <v>12</v>
      </c>
      <c r="D23" s="2301"/>
      <c r="E23" s="1718"/>
      <c r="F23" s="554"/>
      <c r="G23" s="2065"/>
      <c r="H23" s="2125"/>
      <c r="I23" s="905"/>
      <c r="J23" s="2117"/>
      <c r="K23" s="1497" t="str">
        <f>LOOKUP($A25*100+$C25,matrix!N$290:N$290,matrix!L$290:L$290)</f>
        <v>Biotechnologija, seminaras    [[dr.A.Gegeckas]]    GMC, Saulėtekio al. 7, aud.R106  </v>
      </c>
      <c r="L23" s="343">
        <v>12</v>
      </c>
      <c r="P23" s="1098"/>
    </row>
    <row r="24" spans="1:12" ht="18" customHeight="1" thickBot="1">
      <c r="A24" s="6">
        <v>2</v>
      </c>
      <c r="B24" s="2023"/>
      <c r="C24" s="217">
        <v>13</v>
      </c>
      <c r="D24" s="2202"/>
      <c r="E24" s="1374"/>
      <c r="F24" s="364"/>
      <c r="G24" s="2093"/>
      <c r="H24" s="2098"/>
      <c r="I24" s="904"/>
      <c r="J24" s="2101"/>
      <c r="K24" s="2289" t="str">
        <f>LOOKUP($A25*100+$C25,matrix!N$291:N$294,matrix!L$291:L$294)</f>
        <v>13-15 val. Biofizika, paskaita         [[dr.S.Bagdonas]]    GMC, Saulėtekio al. 7, aud.R105  </v>
      </c>
      <c r="L24" s="1495">
        <v>13</v>
      </c>
    </row>
    <row r="25" spans="1:12" ht="42" customHeight="1" thickBot="1">
      <c r="A25" s="6">
        <v>2</v>
      </c>
      <c r="B25" s="2023"/>
      <c r="C25" s="132">
        <v>14</v>
      </c>
      <c r="D25" s="1374"/>
      <c r="E25" s="2124" t="str">
        <f>LOOKUP($A25*100+$C25,matrix!N$327:N$341,matrix!L$327:L$341)</f>
        <v>Cheminė technologija, lab. darbai  [[asist.J.Jonikaitė-Švėgždienė]]  PChL</v>
      </c>
      <c r="F25" s="2097"/>
      <c r="G25" s="2093"/>
      <c r="H25" s="2124" t="str">
        <f>LOOKUP($A25*100+$C25,matrix!N$378:N$384,matrix!L$378:L$384)</f>
        <v>Plastikai ir kompozitai , lab. darbai [[prof.S.Budrienė]]  PChSL</v>
      </c>
      <c r="I25" s="906"/>
      <c r="J25" s="2100" t="str">
        <f>LOOKUP($A25*100+$C25,matrix!N$304:N$321,matrix!L$304:L$321)</f>
        <v>12-15 val. Nanostruktūrų formavimas ir tyrimas elektrocheminiais metodais, paskaita ir seminaras       [[doc.A.Valiūnienė]]   FChA</v>
      </c>
      <c r="K25" s="2291"/>
      <c r="L25" s="109">
        <v>14</v>
      </c>
    </row>
    <row r="26" spans="1:12" ht="57" customHeight="1" thickBot="1">
      <c r="A26" s="6">
        <v>2</v>
      </c>
      <c r="B26" s="2023"/>
      <c r="C26" s="131">
        <v>15</v>
      </c>
      <c r="D26" s="1719"/>
      <c r="E26" s="2125"/>
      <c r="F26" s="2126"/>
      <c r="G26" s="2066"/>
      <c r="H26" s="2328"/>
      <c r="I26" s="905"/>
      <c r="J26" s="2117"/>
      <c r="K26" s="2289" t="str">
        <f>LOOKUP($A26*100+$C26,matrix!N$291:N$294,matrix!L$291:L$294)</f>
        <v>15-17 val. Biofizika, seminaras          [[dr.S.Bagdonas]]    GMC, Saulėtekio al. 7, aud.R105  </v>
      </c>
      <c r="L26" s="1496">
        <v>15</v>
      </c>
    </row>
    <row r="27" spans="1:12" ht="23.25" customHeight="1" thickBot="1">
      <c r="A27" s="6">
        <v>2</v>
      </c>
      <c r="B27" s="2023"/>
      <c r="C27" s="218">
        <v>16</v>
      </c>
      <c r="D27" s="1374"/>
      <c r="E27" s="2098"/>
      <c r="F27" s="2099"/>
      <c r="G27" s="895"/>
      <c r="H27" s="2329"/>
      <c r="I27" s="1974"/>
      <c r="J27" s="2101"/>
      <c r="K27" s="2291"/>
      <c r="L27" s="226">
        <v>16</v>
      </c>
    </row>
    <row r="28" spans="1:12" ht="30" customHeight="1">
      <c r="A28" s="6">
        <v>2</v>
      </c>
      <c r="B28" s="2023"/>
      <c r="C28" s="219">
        <v>17</v>
      </c>
      <c r="D28" s="2475"/>
      <c r="E28" s="1719"/>
      <c r="F28" s="344"/>
      <c r="G28" s="344"/>
      <c r="H28" s="344"/>
      <c r="I28" s="2017"/>
      <c r="J28" s="901"/>
      <c r="K28" s="2289" t="str">
        <f>LOOKUP($A28*100+$C28,matrix!N$291:N$294,matrix!L$291:L$294)</f>
        <v>Imunologija, 13-15 val. paskaita, 15-17 val. seminaras [[dr. A. Žvirblienė]]GMC, Saulėtekio al. 7, aud.R104</v>
      </c>
      <c r="L28" s="231">
        <v>17</v>
      </c>
    </row>
    <row r="29" spans="1:12" ht="52.5" customHeight="1" thickBot="1">
      <c r="A29" s="6">
        <v>2</v>
      </c>
      <c r="B29" s="2024"/>
      <c r="C29" s="95">
        <v>18</v>
      </c>
      <c r="D29" s="2458"/>
      <c r="E29" s="2459"/>
      <c r="F29" s="240"/>
      <c r="G29" s="2476"/>
      <c r="H29" s="2460"/>
      <c r="I29" s="2461"/>
      <c r="J29" s="2462"/>
      <c r="K29" s="2291"/>
      <c r="L29" s="231">
        <v>18</v>
      </c>
    </row>
    <row r="30" spans="1:12" ht="34.5" customHeight="1" thickBot="1">
      <c r="A30" s="6">
        <v>2</v>
      </c>
      <c r="B30" s="107"/>
      <c r="C30" s="94">
        <v>19</v>
      </c>
      <c r="D30" s="108"/>
      <c r="E30" s="2452"/>
      <c r="F30" s="14"/>
      <c r="G30" s="243"/>
      <c r="H30" s="2455"/>
      <c r="I30" s="2456"/>
      <c r="J30" s="2457"/>
      <c r="K30" s="902"/>
      <c r="L30" s="227">
        <v>19</v>
      </c>
    </row>
    <row r="31" spans="2:12" ht="13.5" customHeight="1" thickBot="1">
      <c r="B31" s="409"/>
      <c r="C31" s="208"/>
      <c r="D31" s="236"/>
      <c r="E31" s="237"/>
      <c r="F31" s="237"/>
      <c r="G31" s="237"/>
      <c r="H31" s="706"/>
      <c r="I31" s="234"/>
      <c r="J31" s="234"/>
      <c r="K31" s="348"/>
      <c r="L31" s="163"/>
    </row>
    <row r="32" spans="1:12" ht="27.75" customHeight="1" thickBot="1">
      <c r="A32" s="6">
        <v>3</v>
      </c>
      <c r="B32" s="2022" t="s">
        <v>61</v>
      </c>
      <c r="C32" s="216">
        <v>8</v>
      </c>
      <c r="D32" s="63"/>
      <c r="E32" s="795"/>
      <c r="F32" s="448"/>
      <c r="G32" s="796"/>
      <c r="H32" s="2280" t="str">
        <f>LOOKUP($A32*100+$C32,matrix!N$327:N$341,matrix!L$327:L$341)</f>
        <v>Cheminė technologija, lab. darbai  [[m.d. T. Krivarotova]]  PChL</v>
      </c>
      <c r="I32" s="2280" t="s">
        <v>165</v>
      </c>
      <c r="J32" s="187"/>
      <c r="K32" s="2289" t="str">
        <f>LOOKUP($A32*100+$C32,matrix!N$291:N$295,matrix!L$291:L$295)</f>
        <v>8.15 -11.15 val. Genų indžinerija  09.05-11.14       [[dr.V. Šeputienė]]   GMC, Saulėtekio al. 7, aud.R108</v>
      </c>
      <c r="L32" s="220">
        <v>8</v>
      </c>
    </row>
    <row r="33" spans="1:12" ht="30" customHeight="1" thickBot="1">
      <c r="A33" s="6">
        <v>3</v>
      </c>
      <c r="B33" s="2299"/>
      <c r="C33" s="217">
        <v>9</v>
      </c>
      <c r="D33" s="520"/>
      <c r="E33" s="1968"/>
      <c r="F33" s="2472"/>
      <c r="G33" s="2292">
        <f>LOOKUP($A33*100+$C33,matrix!N$372:N$376,matrix!L$372:L$376)</f>
      </c>
      <c r="H33" s="2281"/>
      <c r="I33" s="2281"/>
      <c r="J33" s="2100" t="str">
        <f>LOOKUP($A33*100+$C33,matrix!N$304:N$321,matrix!L$304:L$321)</f>
        <v>  Nanobiotechnologija  paskaita   [[prof.A.Ramanavičienė]]   AChA</v>
      </c>
      <c r="K33" s="2290"/>
      <c r="L33" s="221">
        <v>9</v>
      </c>
    </row>
    <row r="34" spans="1:12" ht="21" customHeight="1" thickBot="1">
      <c r="A34" s="6">
        <v>3</v>
      </c>
      <c r="B34" s="2299"/>
      <c r="C34" s="95">
        <v>10</v>
      </c>
      <c r="D34" s="64"/>
      <c r="E34" s="2305"/>
      <c r="F34" s="2473"/>
      <c r="G34" s="2293"/>
      <c r="H34" s="2282"/>
      <c r="I34" s="2281"/>
      <c r="J34" s="2148"/>
      <c r="K34" s="2291"/>
      <c r="L34" s="90">
        <v>10</v>
      </c>
    </row>
    <row r="35" spans="1:12" ht="32.25" customHeight="1" thickBot="1">
      <c r="A35" s="6">
        <v>3</v>
      </c>
      <c r="B35" s="2299"/>
      <c r="C35" s="95">
        <v>11</v>
      </c>
      <c r="D35" s="2296" t="str">
        <f>LOOKUP($A35*100+$C35,matrix!N$327:N$341,matrix!L$327:L$341)</f>
        <v>Cheminė technologija, lab. darbai  1/2 gr.   [[asist. A. Bočkuvienė]]  PChL</v>
      </c>
      <c r="E35" s="2305"/>
      <c r="F35" s="2473"/>
      <c r="G35" s="2294"/>
      <c r="H35" s="238"/>
      <c r="I35" s="2281"/>
      <c r="J35" s="2149"/>
      <c r="K35" s="2277" t="str">
        <f>LOOKUP($A40*100+$C40,matrix!N$284:N$303,matrix!L$284:L$303)</f>
        <v>Praktika</v>
      </c>
      <c r="L35" s="112">
        <v>11</v>
      </c>
    </row>
    <row r="36" spans="1:12" ht="28.5" customHeight="1" thickBot="1">
      <c r="A36" s="6">
        <v>3</v>
      </c>
      <c r="B36" s="2299"/>
      <c r="C36" s="217">
        <v>12</v>
      </c>
      <c r="D36" s="2297"/>
      <c r="E36" s="2305"/>
      <c r="F36" s="2473"/>
      <c r="G36" s="2292" t="str">
        <f>LOOKUP($A36*100+$C36,matrix!N$372:N$376,matrix!L$372:L$376)</f>
        <v>Organinių junginių sintezės  metodai, lab. darbai  [[prof. V. Masevičius]]  FTMC, Saulėtekio al. 3, E402</v>
      </c>
      <c r="H36" s="2280"/>
      <c r="I36" s="2281"/>
      <c r="J36" s="1001"/>
      <c r="K36" s="2278"/>
      <c r="L36" s="221">
        <v>12</v>
      </c>
    </row>
    <row r="37" spans="1:12" ht="16.5" customHeight="1" thickBot="1">
      <c r="A37" s="6">
        <v>3</v>
      </c>
      <c r="B37" s="2299"/>
      <c r="C37" s="217">
        <v>13</v>
      </c>
      <c r="D37" s="2298"/>
      <c r="E37" s="2305"/>
      <c r="F37" s="2473"/>
      <c r="G37" s="2293"/>
      <c r="H37" s="2281"/>
      <c r="I37" s="2281"/>
      <c r="J37" s="2100" t="str">
        <f>LOOKUP($A38*100+$C38,matrix!N$304:N$321,matrix!L$304:L$321)</f>
        <v>Nanobiotechnologija  lab.darbai   (1/2 sav. 1/2 gr. )       [[prof. A.Ramanavičienė]]   AChL spec.nano lab.</v>
      </c>
      <c r="K37" s="2278"/>
      <c r="L37" s="221">
        <v>13</v>
      </c>
    </row>
    <row r="38" spans="1:12" ht="27.75" customHeight="1" thickBot="1">
      <c r="A38" s="6">
        <v>3</v>
      </c>
      <c r="B38" s="2299"/>
      <c r="C38" s="95">
        <v>14</v>
      </c>
      <c r="D38" s="620"/>
      <c r="E38" s="2305"/>
      <c r="F38" s="2473"/>
      <c r="G38" s="2294"/>
      <c r="H38" s="2281"/>
      <c r="I38" s="2281"/>
      <c r="J38" s="2148"/>
      <c r="K38" s="2278"/>
      <c r="L38" s="90">
        <v>14</v>
      </c>
    </row>
    <row r="39" spans="1:12" ht="19.5" customHeight="1" thickBot="1">
      <c r="A39" s="6">
        <v>3</v>
      </c>
      <c r="B39" s="2299"/>
      <c r="C39" s="95">
        <v>15</v>
      </c>
      <c r="D39" s="794"/>
      <c r="E39" s="1971"/>
      <c r="F39" s="2474"/>
      <c r="G39" s="2292"/>
      <c r="H39" s="2281"/>
      <c r="I39" s="2282"/>
      <c r="J39" s="2148"/>
      <c r="K39" s="2278"/>
      <c r="L39" s="112">
        <v>15</v>
      </c>
    </row>
    <row r="40" spans="1:12" ht="13.5" customHeight="1" thickBot="1">
      <c r="A40" s="6">
        <v>3</v>
      </c>
      <c r="B40" s="2299"/>
      <c r="C40" s="217">
        <v>16</v>
      </c>
      <c r="D40" s="621"/>
      <c r="E40" s="238"/>
      <c r="F40" s="313"/>
      <c r="G40" s="2293"/>
      <c r="H40" s="2282"/>
      <c r="I40" s="241"/>
      <c r="J40" s="2149"/>
      <c r="K40" s="2279"/>
      <c r="L40" s="221">
        <v>16</v>
      </c>
    </row>
    <row r="41" spans="1:12" ht="12.75" customHeight="1" thickBot="1">
      <c r="A41" s="6">
        <v>3</v>
      </c>
      <c r="B41" s="2299"/>
      <c r="C41" s="217">
        <v>17</v>
      </c>
      <c r="D41" s="642"/>
      <c r="E41" s="128"/>
      <c r="F41" s="192"/>
      <c r="G41" s="2294"/>
      <c r="H41" s="525"/>
      <c r="I41" s="191"/>
      <c r="J41" s="191"/>
      <c r="K41" s="349"/>
      <c r="L41" s="228">
        <v>17</v>
      </c>
    </row>
    <row r="42" spans="1:12" ht="12" customHeight="1" hidden="1" thickBot="1">
      <c r="A42" s="6">
        <v>3</v>
      </c>
      <c r="B42" s="2300"/>
      <c r="C42" s="95">
        <v>18</v>
      </c>
      <c r="D42" s="621"/>
      <c r="E42" s="383"/>
      <c r="F42" s="662"/>
      <c r="G42" s="241"/>
      <c r="H42" s="525"/>
      <c r="I42" s="339"/>
      <c r="J42" s="339"/>
      <c r="K42" s="350"/>
      <c r="L42" s="341">
        <v>18</v>
      </c>
    </row>
    <row r="43" spans="1:12" ht="12.75" customHeight="1" hidden="1" thickBot="1">
      <c r="A43" s="6">
        <v>3</v>
      </c>
      <c r="B43" s="336"/>
      <c r="C43" s="134">
        <v>19</v>
      </c>
      <c r="D43" s="595"/>
      <c r="E43" s="365"/>
      <c r="F43" s="366"/>
      <c r="G43" s="367"/>
      <c r="H43" s="372"/>
      <c r="I43" s="366"/>
      <c r="J43" s="699"/>
      <c r="K43" s="368"/>
      <c r="L43" s="342">
        <v>19</v>
      </c>
    </row>
    <row r="44" spans="2:12" ht="14.25" customHeight="1" thickBot="1">
      <c r="B44" s="409"/>
      <c r="C44" s="340"/>
      <c r="D44" s="237"/>
      <c r="E44" s="665"/>
      <c r="F44" s="664"/>
      <c r="G44" s="236"/>
      <c r="H44" s="664"/>
      <c r="I44" s="237"/>
      <c r="J44" s="237"/>
      <c r="K44" s="663"/>
      <c r="L44" s="661"/>
    </row>
    <row r="45" spans="1:12" ht="24.75" customHeight="1" thickBot="1">
      <c r="A45" s="6">
        <v>4</v>
      </c>
      <c r="B45" s="2022" t="s">
        <v>62</v>
      </c>
      <c r="C45" s="216">
        <v>8</v>
      </c>
      <c r="D45" s="2296" t="str">
        <f>LOOKUP($A47*100+$C47,matrix!N$327:N$341,matrix!L$327:L$341)</f>
        <v>Cheminė technologija, lab. darbai  1/2 gr.   [[asist.J.Jonikaitė-Švėgždienė]]  PChL</v>
      </c>
      <c r="E45" s="238"/>
      <c r="F45" s="238"/>
      <c r="G45" s="659"/>
      <c r="H45" s="238"/>
      <c r="I45" s="338"/>
      <c r="J45" s="238"/>
      <c r="K45" s="1022"/>
      <c r="L45" s="220">
        <v>8</v>
      </c>
    </row>
    <row r="46" spans="1:12" ht="22.5" customHeight="1" thickBot="1">
      <c r="A46" s="6">
        <v>4</v>
      </c>
      <c r="B46" s="2295"/>
      <c r="C46" s="218">
        <v>9</v>
      </c>
      <c r="D46" s="2297"/>
      <c r="E46" s="2280"/>
      <c r="F46" s="2065"/>
      <c r="G46" s="660"/>
      <c r="H46" s="2280"/>
      <c r="I46" s="325"/>
      <c r="J46" s="344"/>
      <c r="K46" s="2277" t="str">
        <f>LOOKUP($A46*100+$C46,matrix!N$286:N$303,matrix!L$286:L$303)</f>
        <v>Praktika</v>
      </c>
      <c r="L46" s="221">
        <v>9</v>
      </c>
    </row>
    <row r="47" spans="1:12" ht="17.25" customHeight="1" thickBot="1">
      <c r="A47" s="6">
        <v>4</v>
      </c>
      <c r="B47" s="2295"/>
      <c r="C47" s="179">
        <v>10</v>
      </c>
      <c r="D47" s="2298"/>
      <c r="E47" s="2281"/>
      <c r="F47" s="2093"/>
      <c r="G47" s="242"/>
      <c r="H47" s="2281"/>
      <c r="I47" s="239"/>
      <c r="J47" s="2325"/>
      <c r="K47" s="2278"/>
      <c r="L47" s="90">
        <v>10</v>
      </c>
    </row>
    <row r="48" spans="1:12" ht="16.5" customHeight="1" thickBot="1">
      <c r="A48" s="6">
        <v>4</v>
      </c>
      <c r="B48" s="2295"/>
      <c r="C48" s="95">
        <v>11</v>
      </c>
      <c r="D48" s="811"/>
      <c r="E48" s="2281"/>
      <c r="F48" s="2093"/>
      <c r="G48" s="2097" t="str">
        <f>LOOKUP($A48*100+$C48,matrix!N$327:N$341,matrix!L$327:L$341)</f>
        <v>Cheminė technologija, lab. darbai  [[doc. T. Kochanė]]PChL</v>
      </c>
      <c r="H48" s="2281"/>
      <c r="I48" s="186"/>
      <c r="J48" s="2326"/>
      <c r="K48" s="2278"/>
      <c r="L48" s="112">
        <v>11</v>
      </c>
    </row>
    <row r="49" spans="1:12" ht="30.75" customHeight="1">
      <c r="A49" s="6">
        <v>4</v>
      </c>
      <c r="B49" s="2295"/>
      <c r="C49" s="217">
        <v>12</v>
      </c>
      <c r="D49" s="2280"/>
      <c r="E49" s="2281"/>
      <c r="F49" s="2093"/>
      <c r="G49" s="2126"/>
      <c r="H49" s="2281"/>
      <c r="I49" s="2306"/>
      <c r="J49" s="2326"/>
      <c r="K49" s="2278"/>
      <c r="L49" s="221">
        <v>12</v>
      </c>
    </row>
    <row r="50" spans="1:12" ht="28.5" customHeight="1" thickBot="1">
      <c r="A50" s="6">
        <v>4</v>
      </c>
      <c r="B50" s="2295"/>
      <c r="C50" s="217">
        <v>13</v>
      </c>
      <c r="D50" s="2281"/>
      <c r="E50" s="2282"/>
      <c r="F50" s="2093"/>
      <c r="G50" s="2281"/>
      <c r="H50" s="2282"/>
      <c r="I50" s="2307"/>
      <c r="J50" s="2326"/>
      <c r="K50" s="2278"/>
      <c r="L50" s="222">
        <v>13</v>
      </c>
    </row>
    <row r="51" spans="1:12" ht="25.5" customHeight="1" thickBot="1">
      <c r="A51" s="6">
        <v>4</v>
      </c>
      <c r="B51" s="2295"/>
      <c r="C51" s="95">
        <v>14</v>
      </c>
      <c r="D51" s="2281"/>
      <c r="E51" s="2124" t="str">
        <f>LOOKUP($A51*100+$C51,matrix!N$362:N$370,matrix!L$362:L$370)</f>
        <v>Elektrochemija, paskaita ir seminaras    [[doc.A.Valiūnienė ]]    FChA</v>
      </c>
      <c r="F51" s="1358"/>
      <c r="G51" s="1358"/>
      <c r="H51" s="2097" t="str">
        <f>LOOKUP($A51*100+$C51,matrix!N$327:N$341,matrix!L$327:L$341)</f>
        <v>Cheminė technologija, lab. darbai  [[m.d. T. Krivarotova]]  PChL</v>
      </c>
      <c r="I51" s="383"/>
      <c r="J51" s="2326"/>
      <c r="K51" s="2278"/>
      <c r="L51" s="112">
        <v>14</v>
      </c>
    </row>
    <row r="52" spans="1:12" ht="44.25" customHeight="1" thickBot="1">
      <c r="A52" s="6">
        <v>4</v>
      </c>
      <c r="B52" s="2295"/>
      <c r="C52" s="132">
        <v>15</v>
      </c>
      <c r="D52" s="2281"/>
      <c r="E52" s="2125"/>
      <c r="F52" s="1714"/>
      <c r="G52" s="1714"/>
      <c r="H52" s="2126"/>
      <c r="I52" s="384"/>
      <c r="J52" s="2327"/>
      <c r="K52" s="2278"/>
      <c r="L52" s="112">
        <v>15</v>
      </c>
    </row>
    <row r="53" spans="1:12" ht="23.25" customHeight="1" thickBot="1">
      <c r="A53" s="6">
        <v>4</v>
      </c>
      <c r="B53" s="2295"/>
      <c r="C53" s="216">
        <v>16</v>
      </c>
      <c r="D53" s="2282"/>
      <c r="E53" s="2125"/>
      <c r="F53" s="1541"/>
      <c r="G53" s="1541"/>
      <c r="H53" s="2099"/>
      <c r="I53" s="344"/>
      <c r="J53" s="344"/>
      <c r="K53" s="2279"/>
      <c r="L53" s="222">
        <v>16</v>
      </c>
    </row>
    <row r="54" spans="1:12" ht="21" customHeight="1" thickBot="1">
      <c r="A54" s="6">
        <v>4</v>
      </c>
      <c r="B54" s="2295"/>
      <c r="C54" s="218">
        <v>17</v>
      </c>
      <c r="D54" s="562"/>
      <c r="E54" s="2282"/>
      <c r="F54" s="2471"/>
      <c r="G54" s="2452"/>
      <c r="H54" s="488"/>
      <c r="I54" s="187"/>
      <c r="J54" s="187"/>
      <c r="K54" s="890"/>
      <c r="L54" s="223">
        <v>17</v>
      </c>
    </row>
    <row r="55" spans="1:12" ht="12" customHeight="1" thickBot="1">
      <c r="A55" s="6">
        <v>4</v>
      </c>
      <c r="B55" s="2073"/>
      <c r="C55" s="206">
        <v>18</v>
      </c>
      <c r="D55" s="563"/>
      <c r="E55" s="128"/>
      <c r="F55" s="564"/>
      <c r="G55" s="472"/>
      <c r="H55" s="487"/>
      <c r="I55" s="68"/>
      <c r="J55" s="68"/>
      <c r="K55" s="889"/>
      <c r="L55" s="81">
        <v>18</v>
      </c>
    </row>
    <row r="56" spans="2:12" ht="11.25" customHeight="1" thickBot="1">
      <c r="B56" s="232"/>
      <c r="C56" s="208"/>
      <c r="D56" s="233"/>
      <c r="E56" s="234"/>
      <c r="F56" s="234"/>
      <c r="G56" s="234"/>
      <c r="H56" s="234"/>
      <c r="I56" s="234"/>
      <c r="J56" s="234"/>
      <c r="K56" s="347"/>
      <c r="L56" s="235"/>
    </row>
    <row r="57" spans="1:12" ht="20.25" customHeight="1" thickBot="1">
      <c r="A57" s="6">
        <v>5</v>
      </c>
      <c r="B57" s="2022" t="s">
        <v>63</v>
      </c>
      <c r="C57" s="216">
        <v>8</v>
      </c>
      <c r="D57" s="1993" t="str">
        <f>LOOKUP($A57*100+$C57,matrix!N$321:N$325,matrix!L$321:L$325)</f>
        <v>Cheminė technologija    [[prof.R.Makuška]]    FChA</v>
      </c>
      <c r="E57" s="1994"/>
      <c r="F57" s="1994"/>
      <c r="G57" s="1994"/>
      <c r="H57" s="1994"/>
      <c r="I57" s="2302"/>
      <c r="J57" s="238"/>
      <c r="K57" s="1021"/>
      <c r="L57" s="220">
        <v>8</v>
      </c>
    </row>
    <row r="58" spans="1:12" ht="26.25" customHeight="1" thickBot="1">
      <c r="A58" s="6">
        <v>5</v>
      </c>
      <c r="B58" s="2034"/>
      <c r="C58" s="217">
        <v>9</v>
      </c>
      <c r="D58" s="2274"/>
      <c r="E58" s="2275"/>
      <c r="F58" s="2275"/>
      <c r="G58" s="2275"/>
      <c r="H58" s="2275"/>
      <c r="I58" s="2303"/>
      <c r="J58" s="2100"/>
      <c r="K58" s="2322" t="s">
        <v>856</v>
      </c>
      <c r="L58" s="407">
        <v>9</v>
      </c>
    </row>
    <row r="59" spans="1:12" ht="26.25" customHeight="1" thickBot="1">
      <c r="A59" s="6">
        <v>5</v>
      </c>
      <c r="B59" s="2034"/>
      <c r="C59" s="94">
        <v>10</v>
      </c>
      <c r="D59" s="1996"/>
      <c r="E59" s="1997"/>
      <c r="F59" s="1997"/>
      <c r="G59" s="1997"/>
      <c r="H59" s="1997"/>
      <c r="I59" s="2304"/>
      <c r="J59" s="2117"/>
      <c r="K59" s="2323"/>
      <c r="L59" s="207">
        <v>10</v>
      </c>
    </row>
    <row r="60" spans="1:12" ht="18" customHeight="1" thickBot="1">
      <c r="A60" s="6">
        <v>5</v>
      </c>
      <c r="B60" s="2034"/>
      <c r="C60" s="179">
        <v>11</v>
      </c>
      <c r="D60" s="375"/>
      <c r="E60" s="543"/>
      <c r="F60" s="2467"/>
      <c r="G60" s="2465"/>
      <c r="H60" s="241"/>
      <c r="I60" s="238"/>
      <c r="J60" s="2101"/>
      <c r="K60" s="2324"/>
      <c r="L60" s="408">
        <v>11</v>
      </c>
    </row>
    <row r="61" spans="1:14" ht="40.5" customHeight="1" thickBot="1">
      <c r="A61" s="6">
        <v>5</v>
      </c>
      <c r="B61" s="2034"/>
      <c r="C61" s="217">
        <v>12</v>
      </c>
      <c r="D61" s="2028" t="str">
        <f>LOOKUP($A62*100+$C62,matrix!N$342:N$349,matrix!L$342:L$349)</f>
        <v>12,30 val. Chromatografiniai analizės metodai  [[prof.A.Padarauskas]]  AChA</v>
      </c>
      <c r="E61" s="2124" t="str">
        <f>LOOKUP($A61*100+$C61,matrix!N$327:N$341,matrix!L$327:L$341)</f>
        <v>Cheminė technologija, lab. darbai  [[asist. J.Jonikaitė-Švėgždienė]]  PChL</v>
      </c>
      <c r="F61" s="2097"/>
      <c r="G61" s="2468"/>
      <c r="H61" s="2280" t="str">
        <f>LOOKUP($A61*100+$C61,matrix!N$378:N$384,matrix!L$378:L$384)</f>
        <v>Plastikai ir kompozitai   [[prof.S.Budrienė]]  PChA</v>
      </c>
      <c r="I61" s="2065" t="str">
        <f>LOOKUP($A61*100+$C61,matrix!N$385:N$391,matrix!L$385:L$391)</f>
        <v>12,30 val. Chromatografiniai analizes metodai    [[prof.A.Padarauskas]]   AChA</v>
      </c>
      <c r="J61" s="2280" t="str">
        <f>LOOKUP($A61*100+$C61,matrix!N$318:N$318,matrix!L$318:L$318)</f>
        <v> 12-15 val. Pagrindiniai nanodalelių sintezės principai, paskaita ir seminaras      [[asist. J.Pilipavičius]]     OChA</v>
      </c>
      <c r="K61" s="1672" t="s">
        <v>857</v>
      </c>
      <c r="L61" s="1665">
        <v>12</v>
      </c>
      <c r="M61" s="1671"/>
      <c r="N61" s="1671"/>
    </row>
    <row r="62" spans="1:15" ht="53.25" customHeight="1" thickBot="1">
      <c r="A62" s="6">
        <v>5</v>
      </c>
      <c r="B62" s="2034"/>
      <c r="C62" s="217">
        <v>13</v>
      </c>
      <c r="D62" s="2131"/>
      <c r="E62" s="2125"/>
      <c r="F62" s="2126"/>
      <c r="G62" s="2469"/>
      <c r="H62" s="2281"/>
      <c r="I62" s="2093"/>
      <c r="J62" s="2281"/>
      <c r="K62" s="1673" t="s">
        <v>858</v>
      </c>
      <c r="L62" s="1666">
        <v>13</v>
      </c>
      <c r="M62" s="1671"/>
      <c r="N62" s="1671"/>
      <c r="O62" s="1098"/>
    </row>
    <row r="63" spans="1:14" ht="17.25" customHeight="1" thickBot="1">
      <c r="A63" s="6">
        <v>5</v>
      </c>
      <c r="B63" s="2034"/>
      <c r="C63" s="95">
        <v>14</v>
      </c>
      <c r="D63" s="2131"/>
      <c r="E63" s="2125"/>
      <c r="F63" s="2126"/>
      <c r="G63" s="2470"/>
      <c r="H63" s="2282"/>
      <c r="I63" s="2066"/>
      <c r="J63" s="2282"/>
      <c r="K63" s="1674"/>
      <c r="L63" s="342">
        <v>14</v>
      </c>
      <c r="M63" s="1671"/>
      <c r="N63" s="1671"/>
    </row>
    <row r="64" spans="1:14" ht="25.5" customHeight="1" thickBot="1">
      <c r="A64" s="6">
        <v>5</v>
      </c>
      <c r="B64" s="2034"/>
      <c r="C64" s="95">
        <v>15</v>
      </c>
      <c r="D64" s="2066"/>
      <c r="E64" s="650"/>
      <c r="F64" s="2465"/>
      <c r="G64" s="2465"/>
      <c r="H64" s="1374"/>
      <c r="I64" s="2065" t="str">
        <f>LOOKUP($A64*100+$C64,matrix!N$385:N$391,matrix!L$385:L$391)</f>
        <v>Chromatografiniai analizes metodai, lab.d.     [[prof.A.Padarauskas, doc. E.Naujalis]]   AChLS</v>
      </c>
      <c r="J64" s="2280" t="str">
        <f>LOOKUP($A64*100+$C64,matrix!N$319:N$319,matrix!L$319:L$319)</f>
        <v>12-15 val. Nanostruktūrų formavimas ir tyrimas elektrocheminiais metodais, paskaita ir seminaras   [[doc.A.Valiūnienė]]   TGA</v>
      </c>
      <c r="K64" s="1673"/>
      <c r="L64" s="1667">
        <v>15</v>
      </c>
      <c r="M64" s="1671"/>
      <c r="N64" s="1671"/>
    </row>
    <row r="65" spans="1:14" ht="42.75" customHeight="1" thickBot="1">
      <c r="A65" s="6">
        <v>5</v>
      </c>
      <c r="B65" s="2034"/>
      <c r="C65" s="217">
        <v>16</v>
      </c>
      <c r="D65" s="2065" t="str">
        <f>LOOKUP($A66*100+$C66,matrix!N$342:N$349,matrix!L$342:L$349)</f>
        <v>Chromatografiniai analizės metodai, lab. darbai  1/2 gr.  1/2 sav.  [[prof.A.Padarauskas]  AChK</v>
      </c>
      <c r="E65" s="2464"/>
      <c r="F65" s="2466"/>
      <c r="G65" s="2466"/>
      <c r="H65" s="1719"/>
      <c r="I65" s="2093"/>
      <c r="J65" s="2281"/>
      <c r="K65" s="1673"/>
      <c r="L65" s="1668">
        <v>16</v>
      </c>
      <c r="M65" s="1671"/>
      <c r="N65" s="1671"/>
    </row>
    <row r="66" spans="1:14" ht="29.25" customHeight="1" thickBot="1">
      <c r="A66" s="6">
        <v>5</v>
      </c>
      <c r="B66" s="2034"/>
      <c r="C66" s="132">
        <v>17</v>
      </c>
      <c r="D66" s="2093"/>
      <c r="E66" s="793"/>
      <c r="F66" s="337"/>
      <c r="G66" s="335"/>
      <c r="H66" s="2477"/>
      <c r="I66" s="2093"/>
      <c r="J66" s="2282"/>
      <c r="K66" s="1675"/>
      <c r="L66" s="1669">
        <v>17</v>
      </c>
      <c r="M66" s="1671"/>
      <c r="N66" s="1671"/>
    </row>
    <row r="67" spans="1:12" ht="15" customHeight="1" thickBot="1">
      <c r="A67" s="6">
        <v>5</v>
      </c>
      <c r="B67" s="2035"/>
      <c r="C67" s="369">
        <v>18</v>
      </c>
      <c r="D67" s="2066"/>
      <c r="E67" s="792"/>
      <c r="F67" s="666"/>
      <c r="G67" s="667"/>
      <c r="H67" s="668"/>
      <c r="I67" s="817"/>
      <c r="J67" s="818"/>
      <c r="K67" s="1670"/>
      <c r="L67" s="405">
        <v>18</v>
      </c>
    </row>
  </sheetData>
  <sheetProtection/>
  <mergeCells count="76">
    <mergeCell ref="G10:G12"/>
    <mergeCell ref="E25:F27"/>
    <mergeCell ref="H51:H53"/>
    <mergeCell ref="E61:F63"/>
    <mergeCell ref="G61:G63"/>
    <mergeCell ref="E33:E39"/>
    <mergeCell ref="F33:F39"/>
    <mergeCell ref="E51:E54"/>
    <mergeCell ref="F46:F50"/>
    <mergeCell ref="H25:H27"/>
    <mergeCell ref="G48:G50"/>
    <mergeCell ref="E46:E50"/>
    <mergeCell ref="G39:G41"/>
    <mergeCell ref="I61:I63"/>
    <mergeCell ref="D57:I59"/>
    <mergeCell ref="I64:I66"/>
    <mergeCell ref="D65:D67"/>
    <mergeCell ref="K46:K53"/>
    <mergeCell ref="K24:K25"/>
    <mergeCell ref="K26:K27"/>
    <mergeCell ref="K28:K29"/>
    <mergeCell ref="J61:J63"/>
    <mergeCell ref="H61:H63"/>
    <mergeCell ref="K58:K60"/>
    <mergeCell ref="J47:J52"/>
    <mergeCell ref="H46:H50"/>
    <mergeCell ref="J25:J27"/>
    <mergeCell ref="Q14:Q17"/>
    <mergeCell ref="D13:D14"/>
    <mergeCell ref="E13:E14"/>
    <mergeCell ref="L3:L4"/>
    <mergeCell ref="J14:J17"/>
    <mergeCell ref="J64:J66"/>
    <mergeCell ref="J58:J60"/>
    <mergeCell ref="J19:J21"/>
    <mergeCell ref="J22:J24"/>
    <mergeCell ref="K20:K22"/>
    <mergeCell ref="I49:I50"/>
    <mergeCell ref="J10:J12"/>
    <mergeCell ref="C3:C4"/>
    <mergeCell ref="D3:H3"/>
    <mergeCell ref="J3:J4"/>
    <mergeCell ref="F10:F13"/>
    <mergeCell ref="F5:F8"/>
    <mergeCell ref="H11:H12"/>
    <mergeCell ref="J37:J40"/>
    <mergeCell ref="D19:I21"/>
    <mergeCell ref="H22:H24"/>
    <mergeCell ref="E9:E12"/>
    <mergeCell ref="E5:E7"/>
    <mergeCell ref="G33:G35"/>
    <mergeCell ref="I27:I28"/>
    <mergeCell ref="D7:D9"/>
    <mergeCell ref="B5:B17"/>
    <mergeCell ref="D22:D24"/>
    <mergeCell ref="B19:B29"/>
    <mergeCell ref="D49:D53"/>
    <mergeCell ref="D35:D37"/>
    <mergeCell ref="K32:K34"/>
    <mergeCell ref="J33:J35"/>
    <mergeCell ref="B57:B67"/>
    <mergeCell ref="D61:D64"/>
    <mergeCell ref="H36:H40"/>
    <mergeCell ref="G36:G38"/>
    <mergeCell ref="B45:B55"/>
    <mergeCell ref="D45:D47"/>
    <mergeCell ref="B32:B42"/>
    <mergeCell ref="K35:K40"/>
    <mergeCell ref="I32:I39"/>
    <mergeCell ref="D1:K1"/>
    <mergeCell ref="K6:K8"/>
    <mergeCell ref="G23:G26"/>
    <mergeCell ref="H32:H34"/>
    <mergeCell ref="K11:K13"/>
    <mergeCell ref="K3:K4"/>
    <mergeCell ref="G5:G8"/>
  </mergeCells>
  <printOptions/>
  <pageMargins left="0.31496062992125984" right="0.15748031496062992" top="0.1968503937007874" bottom="0.13" header="0.15748031496062992" footer="0.21"/>
  <pageSetup horizontalDpi="600" verticalDpi="600" orientation="portrait" paperSize="8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="70" zoomScaleNormal="70" zoomScalePageLayoutView="0" workbookViewId="0" topLeftCell="A25">
      <selection activeCell="L24" sqref="L24"/>
    </sheetView>
  </sheetViews>
  <sheetFormatPr defaultColWidth="9.140625" defaultRowHeight="12.75"/>
  <cols>
    <col min="1" max="1" width="0.9921875" style="6" customWidth="1"/>
    <col min="2" max="2" width="4.57421875" style="6" customWidth="1"/>
    <col min="3" max="3" width="7.140625" style="245" customWidth="1"/>
    <col min="4" max="4" width="26.8515625" style="6" customWidth="1"/>
    <col min="5" max="5" width="25.28125" style="6" customWidth="1"/>
    <col min="6" max="6" width="27.00390625" style="6" customWidth="1"/>
    <col min="7" max="7" width="30.28125" style="6" customWidth="1"/>
    <col min="8" max="8" width="24.7109375" style="6" customWidth="1"/>
    <col min="9" max="9" width="35.7109375" style="6" customWidth="1"/>
    <col min="10" max="10" width="32.28125" style="6" customWidth="1"/>
    <col min="11" max="11" width="7.57421875" style="245" customWidth="1"/>
    <col min="12" max="12" width="137.7109375" style="6" customWidth="1"/>
    <col min="13" max="16384" width="9.140625" style="6" customWidth="1"/>
  </cols>
  <sheetData>
    <row r="1" spans="4:10" ht="36" customHeight="1">
      <c r="D1" s="2380" t="s">
        <v>77</v>
      </c>
      <c r="E1" s="2380"/>
      <c r="F1" s="2380"/>
      <c r="G1" s="2380"/>
      <c r="H1" s="2380"/>
      <c r="I1" s="2380"/>
      <c r="J1" s="1315"/>
    </row>
    <row r="2" ht="13.5" customHeight="1" thickBot="1"/>
    <row r="3" spans="2:13" ht="33.75" customHeight="1" thickBot="1">
      <c r="B3" s="211"/>
      <c r="C3" s="246" t="s">
        <v>79</v>
      </c>
      <c r="D3" s="319" t="s">
        <v>67</v>
      </c>
      <c r="E3" s="278" t="s">
        <v>68</v>
      </c>
      <c r="F3" s="278" t="s">
        <v>282</v>
      </c>
      <c r="G3" s="278" t="s">
        <v>52</v>
      </c>
      <c r="H3" s="451" t="s">
        <v>69</v>
      </c>
      <c r="I3" s="691" t="s">
        <v>187</v>
      </c>
      <c r="J3" s="1457" t="s">
        <v>695</v>
      </c>
      <c r="K3" s="259" t="s">
        <v>79</v>
      </c>
      <c r="M3" s="6" t="s">
        <v>66</v>
      </c>
    </row>
    <row r="4" spans="1:13" ht="38.25" customHeight="1" thickBot="1">
      <c r="A4" s="6">
        <v>1</v>
      </c>
      <c r="B4" s="2362" t="s">
        <v>59</v>
      </c>
      <c r="C4" s="317">
        <v>8</v>
      </c>
      <c r="D4" s="2381" t="str">
        <f>LOOKUP($A4*100+$C4,matrix!N$411:N$420,matrix!L$411:L$420)</f>
        <v>Neorganinės chemijos rinktiniai skyriai, seminaras                         [[asist. J. Gaidukevič]]  NChA</v>
      </c>
      <c r="E4" s="2382"/>
      <c r="F4" s="2382"/>
      <c r="G4" s="2382"/>
      <c r="H4" s="2382"/>
      <c r="I4" s="577"/>
      <c r="J4" s="577"/>
      <c r="K4" s="254">
        <v>8</v>
      </c>
      <c r="M4" s="6" t="e">
        <f>LOOKUP($A4*100+$C4,matrix!#REF!,matrix!#REF!)</f>
        <v>#REF!</v>
      </c>
    </row>
    <row r="5" spans="1:13" ht="22.5" customHeight="1" thickBot="1">
      <c r="A5" s="6">
        <v>1</v>
      </c>
      <c r="B5" s="2363"/>
      <c r="C5" s="318">
        <v>9</v>
      </c>
      <c r="D5" s="2384"/>
      <c r="E5" s="2385"/>
      <c r="F5" s="2385"/>
      <c r="G5" s="2385"/>
      <c r="H5" s="2385"/>
      <c r="I5" s="2080" t="s">
        <v>94</v>
      </c>
      <c r="J5" s="2335" t="s">
        <v>94</v>
      </c>
      <c r="K5" s="255">
        <v>9</v>
      </c>
      <c r="M5" s="6" t="e">
        <f>LOOKUP($A5*100+$C5,matrix!#REF!,matrix!#REF!)</f>
        <v>#REF!</v>
      </c>
    </row>
    <row r="6" spans="1:13" ht="15.75" customHeight="1" thickBot="1">
      <c r="A6" s="6">
        <v>1</v>
      </c>
      <c r="B6" s="2363"/>
      <c r="C6" s="262">
        <v>10</v>
      </c>
      <c r="D6" s="2075" t="str">
        <f>LOOKUP($A7*100+$C7,matrix!N$457:N$467,matrix!L$457:L$467)</f>
        <v>Polimerizacijos reakcijų mechanizmai    [[prof. R. Makuška]]  PChA</v>
      </c>
      <c r="E6" s="2076"/>
      <c r="F6" s="2076"/>
      <c r="G6" s="2076"/>
      <c r="H6" s="2077"/>
      <c r="I6" s="2227"/>
      <c r="J6" s="2336"/>
      <c r="K6" s="251">
        <v>10</v>
      </c>
      <c r="M6" s="6" t="e">
        <f>LOOKUP($A6*100+$C6,matrix!#REF!,matrix!#REF!)</f>
        <v>#REF!</v>
      </c>
    </row>
    <row r="7" spans="1:13" ht="29.25" customHeight="1" thickBot="1">
      <c r="A7" s="6">
        <v>1</v>
      </c>
      <c r="B7" s="2363"/>
      <c r="C7" s="277">
        <v>11</v>
      </c>
      <c r="D7" s="2060"/>
      <c r="E7" s="2078"/>
      <c r="F7" s="2078"/>
      <c r="G7" s="2078"/>
      <c r="H7" s="2079"/>
      <c r="I7" s="2227"/>
      <c r="J7" s="2336"/>
      <c r="K7" s="252">
        <v>11</v>
      </c>
      <c r="M7" s="6" t="e">
        <f>LOOKUP($A7*100+$C7,matrix!#REF!,matrix!#REF!)</f>
        <v>#REF!</v>
      </c>
    </row>
    <row r="8" spans="1:13" ht="21" customHeight="1">
      <c r="A8" s="6">
        <v>1</v>
      </c>
      <c r="B8" s="2363"/>
      <c r="C8" s="274">
        <v>12</v>
      </c>
      <c r="D8" s="2374" t="str">
        <f>LOOKUP($A9*100+$C9,matrix!N$457:N$467,matrix!L$457:L$467)</f>
        <v> Polimerizacijos reakcijų mechanizmai, seminaras[[prof. R. Makuška]]  PChA</v>
      </c>
      <c r="E8" s="2375"/>
      <c r="F8" s="2375"/>
      <c r="G8" s="2375"/>
      <c r="H8" s="2376"/>
      <c r="I8" s="2227"/>
      <c r="J8" s="2336"/>
      <c r="K8" s="254">
        <v>12</v>
      </c>
      <c r="M8" s="6" t="e">
        <f>LOOKUP($A8*100+$C8,matrix!#REF!,matrix!#REF!)</f>
        <v>#REF!</v>
      </c>
    </row>
    <row r="9" spans="1:13" ht="17.25" customHeight="1" thickBot="1">
      <c r="A9" s="6">
        <v>1</v>
      </c>
      <c r="B9" s="2363"/>
      <c r="C9" s="275">
        <v>13</v>
      </c>
      <c r="D9" s="2377"/>
      <c r="E9" s="2378"/>
      <c r="F9" s="2378"/>
      <c r="G9" s="2378"/>
      <c r="H9" s="2379"/>
      <c r="I9" s="2081"/>
      <c r="J9" s="2336"/>
      <c r="K9" s="255">
        <v>13</v>
      </c>
      <c r="M9" s="6" t="e">
        <f>LOOKUP($A9*100+$C9,matrix!#REF!,matrix!#REF!)</f>
        <v>#REF!</v>
      </c>
    </row>
    <row r="10" spans="1:13" ht="36.75" customHeight="1" thickBot="1">
      <c r="A10" s="6">
        <v>1</v>
      </c>
      <c r="B10" s="2363"/>
      <c r="C10" s="260">
        <v>14</v>
      </c>
      <c r="D10" s="2075" t="str">
        <f>LOOKUP($A10*100+$C10,matrix!N$459:N$467,matrix!L$459:L$467)</f>
        <v>Neorganinės chemijos rinktiniai skyriai       [[prof. A. Kareiva]]     TChA</v>
      </c>
      <c r="E10" s="2076"/>
      <c r="F10" s="2076"/>
      <c r="G10" s="2076"/>
      <c r="H10" s="2077"/>
      <c r="I10" s="2357" t="str">
        <f>LOOKUP($A10*100+$C10,matrix!N$393:N$410,matrix!L$393:L$410)</f>
        <v>Nanotechnologijose taikomi tyrimo metodai   [[prof.J.Barkauskas]]   semin.kamb. 155</v>
      </c>
      <c r="J10" s="2336"/>
      <c r="K10" s="262">
        <v>14</v>
      </c>
      <c r="M10" s="6" t="e">
        <f>LOOKUP($A10*100+$C10,matrix!#REF!,matrix!#REF!)</f>
        <v>#REF!</v>
      </c>
    </row>
    <row r="11" spans="1:13" ht="12" customHeight="1" thickBot="1">
      <c r="A11" s="6">
        <v>1</v>
      </c>
      <c r="B11" s="2363"/>
      <c r="C11" s="276">
        <v>15</v>
      </c>
      <c r="D11" s="2060"/>
      <c r="E11" s="2078"/>
      <c r="F11" s="2078"/>
      <c r="G11" s="2078"/>
      <c r="H11" s="2078"/>
      <c r="I11" s="2359"/>
      <c r="J11" s="2336"/>
      <c r="K11" s="256">
        <v>15</v>
      </c>
      <c r="M11" s="6" t="e">
        <f>LOOKUP($A11*100+$C11,matrix!#REF!,matrix!#REF!)</f>
        <v>#REF!</v>
      </c>
    </row>
    <row r="12" spans="1:13" ht="15.75" customHeight="1" thickBot="1">
      <c r="A12" s="6">
        <v>1</v>
      </c>
      <c r="B12" s="2363"/>
      <c r="C12" s="277">
        <v>16</v>
      </c>
      <c r="D12" s="1249"/>
      <c r="E12" s="1250"/>
      <c r="F12" s="1250"/>
      <c r="G12" s="1250"/>
      <c r="H12" s="1251"/>
      <c r="I12" s="2357" t="str">
        <f>LOOKUP($A12*100+$C12,matrix!N$393:N$410,matrix!L$393:L$410)</f>
        <v>Nanotechnologijose taikomi tyrimo metodai, [1] seminaras 1/2 sav, [2] tiriamasis darbas 1/2 sav.spec.lab.  [[prof.J.Barkauskas /[2] lekt.M.Misevičius]]   semin.kamb. 155</v>
      </c>
      <c r="J12" s="1473"/>
      <c r="K12" s="256">
        <v>16</v>
      </c>
      <c r="M12" s="6" t="e">
        <f>LOOKUP($A12*100+$C12,matrix!#REF!,matrix!#REF!)</f>
        <v>#REF!</v>
      </c>
    </row>
    <row r="13" spans="1:13" ht="72" customHeight="1" thickBot="1">
      <c r="A13" s="6">
        <v>1</v>
      </c>
      <c r="B13" s="2363"/>
      <c r="C13" s="490">
        <v>17</v>
      </c>
      <c r="D13" s="1246"/>
      <c r="E13" s="1247"/>
      <c r="F13" s="1247"/>
      <c r="G13" s="1247"/>
      <c r="H13" s="1248"/>
      <c r="I13" s="2359"/>
      <c r="J13" s="1085"/>
      <c r="K13" s="334">
        <v>17</v>
      </c>
      <c r="M13" s="6" t="e">
        <f>LOOKUP($A13*100+$C13,matrix!#REF!,matrix!#REF!)</f>
        <v>#REF!</v>
      </c>
    </row>
    <row r="14" spans="1:11" ht="18.75" customHeight="1" thickBot="1">
      <c r="A14" s="6">
        <v>1</v>
      </c>
      <c r="B14" s="2363"/>
      <c r="C14" s="1732">
        <v>18</v>
      </c>
      <c r="D14" s="1249"/>
      <c r="E14" s="1250"/>
      <c r="F14" s="1250"/>
      <c r="G14" s="1250"/>
      <c r="H14" s="1251"/>
      <c r="I14" s="577"/>
      <c r="J14" s="1316"/>
      <c r="K14" s="493">
        <v>18</v>
      </c>
    </row>
    <row r="15" spans="1:11" ht="0.75" customHeight="1" thickBot="1">
      <c r="A15" s="6">
        <v>1</v>
      </c>
      <c r="B15" s="2364"/>
      <c r="C15" s="491">
        <v>19</v>
      </c>
      <c r="D15" s="67"/>
      <c r="E15" s="62"/>
      <c r="F15" s="62"/>
      <c r="G15" s="62"/>
      <c r="H15" s="62"/>
      <c r="I15" s="572"/>
      <c r="J15" s="1317"/>
      <c r="K15" s="492">
        <v>19</v>
      </c>
    </row>
    <row r="16" spans="2:11" ht="7.5" customHeight="1" thickBot="1">
      <c r="B16" s="99"/>
      <c r="C16" s="253"/>
      <c r="D16" s="82"/>
      <c r="E16" s="82"/>
      <c r="F16" s="82"/>
      <c r="G16" s="82"/>
      <c r="H16" s="82"/>
      <c r="I16" s="464"/>
      <c r="J16" s="1438"/>
      <c r="K16" s="261"/>
    </row>
    <row r="17" spans="1:13" ht="19.5" customHeight="1" thickBot="1">
      <c r="A17" s="6">
        <v>2</v>
      </c>
      <c r="B17" s="2362" t="s">
        <v>60</v>
      </c>
      <c r="C17" s="273">
        <v>8</v>
      </c>
      <c r="D17" s="2075" t="str">
        <f>LOOKUP($A18*100+$C18,matrix!N$459:N$467,matrix!L$459:L$467)</f>
        <v>Cheminė kinetika     [[prof.A.Malinauskas]]     FChA</v>
      </c>
      <c r="E17" s="2076"/>
      <c r="F17" s="2076"/>
      <c r="G17" s="2076"/>
      <c r="H17" s="2077"/>
      <c r="I17" s="465"/>
      <c r="J17" s="1318"/>
      <c r="K17" s="273">
        <v>8</v>
      </c>
      <c r="M17" s="6" t="e">
        <f>LOOKUP($A17*100+$C17,matrix!#REF!,matrix!#REF!)</f>
        <v>#REF!</v>
      </c>
    </row>
    <row r="18" spans="1:13" ht="12.75" customHeight="1" thickBot="1">
      <c r="A18" s="6">
        <v>2</v>
      </c>
      <c r="B18" s="2363"/>
      <c r="C18" s="254">
        <v>9</v>
      </c>
      <c r="D18" s="2060"/>
      <c r="E18" s="2078"/>
      <c r="F18" s="2078"/>
      <c r="G18" s="2078"/>
      <c r="H18" s="2079"/>
      <c r="I18" s="2080" t="s">
        <v>94</v>
      </c>
      <c r="J18" s="2340" t="str">
        <f>LOOKUP($A18*100+$C18,matrix!N$470:N$470,matrix!L$470:L$470)</f>
        <v>Rinktiniai organinės ir bioorganinės chemijos skyriai, paskaita      [[prof. E. Orentas]]              TChA</v>
      </c>
      <c r="K18" s="254">
        <v>9</v>
      </c>
      <c r="M18" s="6" t="e">
        <f>LOOKUP($A18*100+$C18,matrix!#REF!,matrix!#REF!)</f>
        <v>#REF!</v>
      </c>
    </row>
    <row r="19" spans="1:13" ht="48.75" customHeight="1" thickBot="1">
      <c r="A19" s="6">
        <v>2</v>
      </c>
      <c r="B19" s="2363"/>
      <c r="C19" s="247">
        <v>10</v>
      </c>
      <c r="D19" s="2381" t="str">
        <f>LOOKUP($A19*100+$C19,matrix!N$459:N$467,matrix!L$459:L$467)</f>
        <v> Cheminė  kinetika, seminaras   [[prof.A.Malinauskas]]     FChA</v>
      </c>
      <c r="E19" s="2382"/>
      <c r="F19" s="2382"/>
      <c r="G19" s="2382"/>
      <c r="H19" s="2383"/>
      <c r="I19" s="2227"/>
      <c r="J19" s="2390"/>
      <c r="K19" s="252">
        <v>10</v>
      </c>
      <c r="M19" s="6" t="e">
        <f>LOOKUP($A19*100+$C19,matrix!#REF!,matrix!#REF!)</f>
        <v>#REF!</v>
      </c>
    </row>
    <row r="20" spans="1:13" ht="18" customHeight="1" thickBot="1">
      <c r="A20" s="6">
        <v>2</v>
      </c>
      <c r="B20" s="2363"/>
      <c r="C20" s="256">
        <v>11</v>
      </c>
      <c r="D20" s="2384"/>
      <c r="E20" s="2385"/>
      <c r="F20" s="2385"/>
      <c r="G20" s="2385"/>
      <c r="H20" s="2386"/>
      <c r="I20" s="2227"/>
      <c r="J20" s="2340" t="str">
        <f>LOOKUP($A20*100+$C20,matrix!N$471:N$471,matrix!L$471:L$471)</f>
        <v>Rinktiniai organinės ir bioorganinės chemijos skyriai, seminaras        [[asist. I. Karpavičienė]]              TGA</v>
      </c>
      <c r="K20" s="302">
        <v>11</v>
      </c>
      <c r="L20" s="60"/>
      <c r="M20" s="6" t="e">
        <f>LOOKUP($A20*100+$C20,matrix!#REF!,matrix!#REF!)</f>
        <v>#REF!</v>
      </c>
    </row>
    <row r="21" spans="1:13" ht="44.25" customHeight="1" thickBot="1">
      <c r="A21" s="6">
        <v>2</v>
      </c>
      <c r="B21" s="2363"/>
      <c r="C21" s="273">
        <v>12</v>
      </c>
      <c r="D21" s="2332" t="s">
        <v>94</v>
      </c>
      <c r="E21" s="2332" t="str">
        <f>LOOKUP($A25*100+$C25,matrix!N$430:N$430,matrix!L$430:L$430)</f>
        <v>Elektrocheminio impedanso spektroskopija, paskaita ir seminaras         [[prof.H.Cesiulis]]   ASA</v>
      </c>
      <c r="F21" s="1725"/>
      <c r="G21" s="1707"/>
      <c r="H21" s="2332" t="str">
        <f>LOOKUP($A23*100+$C23,matrix!N$447:N$456,matrix!L$447:L$456)</f>
        <v>Mokslo tiriamasis darbas</v>
      </c>
      <c r="I21" s="2227"/>
      <c r="J21" s="2390"/>
      <c r="K21" s="255">
        <v>12</v>
      </c>
      <c r="M21" s="6" t="e">
        <f>LOOKUP($A21*100+$C21,matrix!#REF!,matrix!#REF!)</f>
        <v>#REF!</v>
      </c>
    </row>
    <row r="22" spans="1:13" ht="46.5" customHeight="1" thickBot="1">
      <c r="A22" s="6">
        <v>2</v>
      </c>
      <c r="B22" s="2363"/>
      <c r="C22" s="273">
        <v>13</v>
      </c>
      <c r="D22" s="2333"/>
      <c r="E22" s="2333"/>
      <c r="F22" s="2332" t="s">
        <v>94</v>
      </c>
      <c r="G22" s="896"/>
      <c r="H22" s="2333"/>
      <c r="I22" s="2227"/>
      <c r="J22" s="1259"/>
      <c r="K22" s="257">
        <v>13</v>
      </c>
      <c r="M22" s="6" t="e">
        <f>LOOKUP($A22*100+$C22,matrix!#REF!,matrix!#REF!)</f>
        <v>#REF!</v>
      </c>
    </row>
    <row r="23" spans="1:13" ht="62.25" customHeight="1" thickBot="1">
      <c r="A23" s="6">
        <v>2</v>
      </c>
      <c r="B23" s="2363"/>
      <c r="C23" s="351">
        <v>14</v>
      </c>
      <c r="D23" s="2333"/>
      <c r="E23" s="2387"/>
      <c r="F23" s="2333"/>
      <c r="G23" s="2360" t="str">
        <f>LOOKUP($A23*100+$C23,matrix!N$550:N$563,matrix!L$550:L$563)</f>
        <v>Vaistų kūrimo principai, paskaita ir seminaras[[doc.A.Brukštus]]    NChA</v>
      </c>
      <c r="H23" s="2333"/>
      <c r="I23" s="2081"/>
      <c r="J23" s="2339" t="str">
        <f>LOOKUP($A24*100+$C24,matrix!N$473:N$473,matrix!L$473:L$473)</f>
        <v>Sintetinių vaistų kūrimo principai, paskaita ir seminaras         [[doc. A. Brukštus]]     NChA</v>
      </c>
      <c r="K23" s="262">
        <v>14</v>
      </c>
      <c r="L23" s="60"/>
      <c r="M23" s="6" t="e">
        <f>LOOKUP($A23*100+$C23,matrix!#REF!,matrix!#REF!)</f>
        <v>#REF!</v>
      </c>
    </row>
    <row r="24" spans="1:13" ht="22.5" customHeight="1" thickBot="1">
      <c r="A24" s="6">
        <v>2</v>
      </c>
      <c r="B24" s="2363"/>
      <c r="C24" s="351">
        <v>15</v>
      </c>
      <c r="D24" s="2334"/>
      <c r="E24" s="2394" t="s">
        <v>94</v>
      </c>
      <c r="F24" s="2334"/>
      <c r="G24" s="2389"/>
      <c r="H24" s="2334"/>
      <c r="I24" s="2357"/>
      <c r="J24" s="2339"/>
      <c r="K24" s="262">
        <v>15</v>
      </c>
      <c r="M24" s="6" t="e">
        <f>LOOKUP($A24*100+$C24,matrix!#REF!,matrix!#REF!)</f>
        <v>#REF!</v>
      </c>
    </row>
    <row r="25" spans="1:12" ht="48.75" customHeight="1" thickBot="1">
      <c r="A25" s="6">
        <v>2</v>
      </c>
      <c r="B25" s="2363"/>
      <c r="C25" s="302">
        <v>16</v>
      </c>
      <c r="D25" s="2330" t="str">
        <f>LOOKUP($A25*100+$C25,matrix!N$412:N$420,matrix!L$412:L$420)</f>
        <v>Cheminės analizės kokybė   [doc. E.Naujalis]]   TChA</v>
      </c>
      <c r="E25" s="2395"/>
      <c r="F25" s="2360"/>
      <c r="G25" s="2361"/>
      <c r="H25" s="605"/>
      <c r="I25" s="2359"/>
      <c r="J25" s="2400"/>
      <c r="K25" s="262">
        <v>16</v>
      </c>
      <c r="L25" s="449"/>
    </row>
    <row r="26" spans="1:11" ht="29.25" customHeight="1" thickBot="1">
      <c r="A26" s="6">
        <v>2</v>
      </c>
      <c r="B26" s="2363"/>
      <c r="C26" s="252">
        <v>17</v>
      </c>
      <c r="D26" s="2331"/>
      <c r="E26" s="2396"/>
      <c r="F26" s="2361"/>
      <c r="G26" s="1060"/>
      <c r="H26" s="810"/>
      <c r="I26" s="1565"/>
      <c r="J26" s="1445"/>
      <c r="K26" s="351">
        <v>17</v>
      </c>
    </row>
    <row r="27" spans="1:11" ht="52.5" customHeight="1" thickBot="1">
      <c r="A27" s="6">
        <v>2</v>
      </c>
      <c r="B27" s="2363"/>
      <c r="C27" s="257">
        <v>18</v>
      </c>
      <c r="D27" s="2330" t="str">
        <f>LOOKUP($A27*100+$C27,matrix!N$415:N$420,matrix!L$415:L$420)</f>
        <v>Cheminės analizės kokybė, seminaras   [[doc. E.Naujalis]]        TChA</v>
      </c>
      <c r="E27" s="403"/>
      <c r="F27" s="89"/>
      <c r="G27" s="1059"/>
      <c r="H27" s="243"/>
      <c r="I27" s="466"/>
      <c r="J27" s="1319"/>
      <c r="K27" s="257">
        <v>18</v>
      </c>
    </row>
    <row r="28" spans="1:13" ht="0.75" customHeight="1" thickBot="1">
      <c r="A28" s="6">
        <v>2</v>
      </c>
      <c r="B28" s="2364"/>
      <c r="C28" s="257">
        <v>19</v>
      </c>
      <c r="D28" s="2331"/>
      <c r="E28" s="113"/>
      <c r="F28" s="65"/>
      <c r="G28" s="114"/>
      <c r="H28" s="244"/>
      <c r="I28" s="452"/>
      <c r="J28" s="1320"/>
      <c r="K28" s="257">
        <v>19</v>
      </c>
      <c r="M28" s="6" t="e">
        <f>LOOKUP($A28*100+$C28,matrix!#REF!,matrix!#REF!)</f>
        <v>#REF!</v>
      </c>
    </row>
    <row r="29" spans="2:11" ht="25.5" customHeight="1" thickBot="1">
      <c r="B29" s="99"/>
      <c r="C29" s="258"/>
      <c r="D29" s="82"/>
      <c r="E29" s="96"/>
      <c r="F29" s="97"/>
      <c r="G29" s="82"/>
      <c r="H29" s="82"/>
      <c r="I29" s="453"/>
      <c r="J29" s="1321"/>
      <c r="K29" s="351"/>
    </row>
    <row r="30" spans="1:13" ht="18.75" customHeight="1" thickBot="1">
      <c r="A30" s="6">
        <v>3</v>
      </c>
      <c r="B30" s="2362" t="s">
        <v>61</v>
      </c>
      <c r="C30" s="254">
        <v>8</v>
      </c>
      <c r="D30" s="496"/>
      <c r="E30" s="497"/>
      <c r="F30" s="2360" t="str">
        <f>LOOKUP($A30*100+$C30,matrix!N$422:N$428,matrix!L$422:L$428)</f>
        <v>Rentgeno spindulių  difrakcinė analizė   [doc.R.Skaudžius]]   TGA</v>
      </c>
      <c r="G30" s="2398" t="str">
        <f>LOOKUP($A30*100+$C30,matrix!N$440:N$441,matrix!L$440:L$441)</f>
        <v>Funkcinių grupių blokavimo metodai    [[prof.V.Masevičius]]   FTMC, Saulėtekio al. 3 , E402</v>
      </c>
      <c r="H30" s="497"/>
      <c r="I30" s="2357" t="str">
        <f>LOOKUP($A31*100+$C31,matrix!N$395:N$411,matrix!L$395:L$411)</f>
        <v>Rentgeno spindulių difrakcinė analizė   [[doc.R.Skaudžius]]    TGA</v>
      </c>
      <c r="J30" s="577"/>
      <c r="K30" s="254">
        <v>8</v>
      </c>
      <c r="L30" s="320"/>
      <c r="M30" s="6" t="e">
        <f>LOOKUP($A30*100+$C30,matrix!#REF!,matrix!#REF!)</f>
        <v>#REF!</v>
      </c>
    </row>
    <row r="31" spans="1:13" ht="43.5" customHeight="1" thickBot="1">
      <c r="A31" s="6">
        <v>3</v>
      </c>
      <c r="B31" s="2023"/>
      <c r="C31" s="248">
        <v>9</v>
      </c>
      <c r="D31" s="1049"/>
      <c r="E31" s="1050"/>
      <c r="F31" s="2361"/>
      <c r="G31" s="2399"/>
      <c r="H31" s="1051"/>
      <c r="I31" s="2359"/>
      <c r="J31" s="1448"/>
      <c r="K31" s="248">
        <v>9</v>
      </c>
      <c r="M31" s="6" t="e">
        <f>LOOKUP($A31*100+$C31,matrix!#REF!,matrix!#REF!)</f>
        <v>#REF!</v>
      </c>
    </row>
    <row r="32" spans="1:13" ht="26.25" customHeight="1" thickBot="1">
      <c r="A32" s="6">
        <v>3</v>
      </c>
      <c r="B32" s="2023"/>
      <c r="C32" s="249">
        <v>10</v>
      </c>
      <c r="D32" s="374"/>
      <c r="E32" s="903"/>
      <c r="F32" s="2360" t="str">
        <f>LOOKUP($A32*100+$C32,matrix!N$422:N$428,matrix!L$422:L$428)</f>
        <v>Rentgeno spindulių  difrakcinė analizė, lab. darbai   [doc.R.Skaudžius]]   TGA</v>
      </c>
      <c r="G32" s="2360" t="str">
        <f>LOOKUP($A32*100+$C32,matrix!N$440:N$441,matrix!L$440:L$441)</f>
        <v>Funkcinių grupių blokavimo metodai, seminaras     [[prof.V.Masevičius]]   FTMC, Saulėtekio al. 3 , E402</v>
      </c>
      <c r="H32" s="2043" t="str">
        <f>LOOKUP($A32*100+$C32,matrix!N$448:N$456,matrix!L$448:L$456)</f>
        <v>Sorbentų chemija paskaita   [[doc. T. Kochanė]]     PChA</v>
      </c>
      <c r="I32" s="2357" t="str">
        <f>LOOKUP($A33*100+$C33,matrix!N$395:N$411,matrix!L$395:L$411)</f>
        <v>Rentgeno spindulių difrakcinė analizė, tiriamasis darbas   [[doc.R.Skaudžius]]    TGA</v>
      </c>
      <c r="J32" s="1446"/>
      <c r="K32" s="249">
        <v>10</v>
      </c>
      <c r="M32" s="6" t="e">
        <f>LOOKUP($A32*100+$C32,matrix!#REF!,matrix!#REF!)</f>
        <v>#REF!</v>
      </c>
    </row>
    <row r="33" spans="1:13" ht="46.5" customHeight="1" thickBot="1">
      <c r="A33" s="6">
        <v>3</v>
      </c>
      <c r="B33" s="2023"/>
      <c r="C33" s="249">
        <v>11</v>
      </c>
      <c r="D33" s="373"/>
      <c r="E33" s="897"/>
      <c r="F33" s="2361"/>
      <c r="G33" s="2361"/>
      <c r="H33" s="2044"/>
      <c r="I33" s="2359"/>
      <c r="J33" s="1472" t="s">
        <v>94</v>
      </c>
      <c r="K33" s="249">
        <v>11</v>
      </c>
      <c r="M33" s="6" t="e">
        <f>LOOKUP($A33*100+$C33,matrix!#REF!,matrix!#REF!)</f>
        <v>#REF!</v>
      </c>
    </row>
    <row r="34" spans="1:13" ht="16.5" customHeight="1" thickBot="1">
      <c r="A34" s="6">
        <v>3</v>
      </c>
      <c r="B34" s="2023"/>
      <c r="C34" s="248">
        <v>12</v>
      </c>
      <c r="D34" s="1071"/>
      <c r="E34" s="1072"/>
      <c r="F34" s="1072"/>
      <c r="G34" s="1072"/>
      <c r="H34" s="2043" t="str">
        <f>LOOKUP($A34*100+$C34,matrix!N$448:N$456,matrix!L$448:L$456)</f>
        <v>Sorbentų chemija, laboratoriniai   darbai[[doc. T. Kochanė]]     PChL</v>
      </c>
      <c r="I34" s="1726"/>
      <c r="J34" s="1446"/>
      <c r="K34" s="248">
        <v>12</v>
      </c>
      <c r="L34" s="320"/>
      <c r="M34" s="6" t="e">
        <f>LOOKUP($A34*100+$C34,matrix!#REF!,matrix!#REF!)</f>
        <v>#REF!</v>
      </c>
    </row>
    <row r="35" spans="1:13" ht="61.5" customHeight="1" thickBot="1">
      <c r="A35" s="6">
        <v>3</v>
      </c>
      <c r="B35" s="2023"/>
      <c r="C35" s="250">
        <v>13</v>
      </c>
      <c r="D35" s="1069"/>
      <c r="E35" s="1070"/>
      <c r="F35" s="1070"/>
      <c r="G35" s="1070"/>
      <c r="H35" s="2044"/>
      <c r="I35" s="1548"/>
      <c r="J35" s="1446"/>
      <c r="K35" s="250">
        <v>13</v>
      </c>
      <c r="M35" s="6" t="e">
        <f>LOOKUP($A35*100+$C35,matrix!#REF!,matrix!#REF!)</f>
        <v>#REF!</v>
      </c>
    </row>
    <row r="36" spans="1:13" ht="36" customHeight="1">
      <c r="A36" s="6">
        <v>3</v>
      </c>
      <c r="B36" s="2023"/>
      <c r="C36" s="251">
        <v>14</v>
      </c>
      <c r="D36" s="2349"/>
      <c r="E36" s="2350"/>
      <c r="F36" s="2350"/>
      <c r="G36" s="2350"/>
      <c r="H36" s="2351"/>
      <c r="I36" s="2357" t="str">
        <f>LOOKUP($A36*100+$C36,matrix!N$395:N$411,matrix!L$395:L$411)</f>
        <v>Dujų chromatografija, tiriamasis darbas   [[prof.V.Vičkačkaitė]]    lab</v>
      </c>
      <c r="J36" s="2338" t="str">
        <f>LOOKUP($A37*100+$C37,matrix!N$475:N$475,matrix!L$475:L$475)</f>
        <v>Vadyba šiuolaikinėje farmacijos įmonėje               [[lekt. M. Kavaliauskė]]           GMC, Saulėtekio al. 7, R109</v>
      </c>
      <c r="K36" s="251">
        <v>14</v>
      </c>
      <c r="L36" s="60"/>
      <c r="M36" s="6" t="e">
        <f>LOOKUP($A36*100+$C36,matrix!#REF!,matrix!#REF!)</f>
        <v>#REF!</v>
      </c>
    </row>
    <row r="37" spans="1:13" ht="29.25" customHeight="1" thickBot="1">
      <c r="A37" s="6">
        <v>3</v>
      </c>
      <c r="B37" s="2023"/>
      <c r="C37" s="252">
        <v>15</v>
      </c>
      <c r="D37" s="2352"/>
      <c r="E37" s="2353"/>
      <c r="F37" s="2353"/>
      <c r="G37" s="2353"/>
      <c r="H37" s="2354"/>
      <c r="I37" s="2359"/>
      <c r="J37" s="2339"/>
      <c r="K37" s="252">
        <v>15</v>
      </c>
      <c r="M37" s="6" t="e">
        <f>LOOKUP($A37*100+$C37,matrix!#REF!,matrix!#REF!)</f>
        <v>#REF!</v>
      </c>
    </row>
    <row r="38" spans="1:11" ht="20.25" customHeight="1" thickBot="1">
      <c r="A38" s="6">
        <v>3</v>
      </c>
      <c r="B38" s="2023"/>
      <c r="C38" s="262">
        <v>16</v>
      </c>
      <c r="D38" s="1052"/>
      <c r="E38" s="1052"/>
      <c r="F38" s="1052"/>
      <c r="G38" s="1053"/>
      <c r="H38" s="2043"/>
      <c r="I38" s="468"/>
      <c r="J38" s="2339"/>
      <c r="K38" s="262">
        <v>16</v>
      </c>
    </row>
    <row r="39" spans="1:11" ht="34.5" customHeight="1" thickBot="1">
      <c r="A39" s="6">
        <v>3</v>
      </c>
      <c r="B39" s="2023"/>
      <c r="C39" s="247">
        <v>17</v>
      </c>
      <c r="D39" s="1521"/>
      <c r="E39" s="1521"/>
      <c r="F39" s="1521"/>
      <c r="G39" s="1521"/>
      <c r="H39" s="2044"/>
      <c r="I39" s="469"/>
      <c r="J39" s="2338" t="str">
        <f>LOOKUP($A39*100+$C39,matrix!N$476:N$476,matrix!L$476:L$476)</f>
        <v>Augalinės kilmės vaistinės medžiagos ir jų gavybos technologijos, paskaita  ir seminaras   [[lekt. E. Pocevičius]]   OChA</v>
      </c>
      <c r="K39" s="351">
        <v>17</v>
      </c>
    </row>
    <row r="40" spans="2:11" ht="34.5" customHeight="1" thickBot="1">
      <c r="B40" s="2023"/>
      <c r="C40" s="255">
        <v>18</v>
      </c>
      <c r="D40" s="1522"/>
      <c r="E40" s="1522"/>
      <c r="F40" s="1522"/>
      <c r="G40" s="1522"/>
      <c r="H40" s="1520"/>
      <c r="I40" s="469"/>
      <c r="J40" s="2339"/>
      <c r="K40" s="351">
        <v>18</v>
      </c>
    </row>
    <row r="41" spans="2:11" ht="27" customHeight="1" thickBot="1">
      <c r="B41" s="2023"/>
      <c r="C41" s="1519">
        <v>19</v>
      </c>
      <c r="D41" s="1522"/>
      <c r="E41" s="1522"/>
      <c r="F41" s="1522"/>
      <c r="G41" s="1522"/>
      <c r="H41" s="1520"/>
      <c r="I41" s="469"/>
      <c r="J41" s="2339"/>
      <c r="K41" s="351">
        <v>19</v>
      </c>
    </row>
    <row r="42" spans="1:11" ht="31.5" customHeight="1" thickBot="1">
      <c r="A42" s="6">
        <v>3</v>
      </c>
      <c r="B42" s="2024"/>
      <c r="C42" s="255">
        <v>20</v>
      </c>
      <c r="D42" s="586"/>
      <c r="E42" s="587"/>
      <c r="F42" s="587"/>
      <c r="G42" s="588"/>
      <c r="H42" s="510"/>
      <c r="I42" s="1322"/>
      <c r="J42" s="2400"/>
      <c r="K42" s="351">
        <v>20</v>
      </c>
    </row>
    <row r="43" spans="1:13" ht="18.75" customHeight="1" thickBot="1">
      <c r="A43" s="6">
        <v>3</v>
      </c>
      <c r="B43" s="99"/>
      <c r="C43" s="258"/>
      <c r="D43" s="22"/>
      <c r="E43" s="22"/>
      <c r="F43" s="22"/>
      <c r="G43" s="22"/>
      <c r="H43" s="450"/>
      <c r="I43" s="1455"/>
      <c r="J43" s="1456"/>
      <c r="K43" s="261"/>
      <c r="M43" s="6" t="e">
        <f>LOOKUP($A43*100+$C43,matrix!#REF!,matrix!#REF!)</f>
        <v>#REF!</v>
      </c>
    </row>
    <row r="44" spans="1:13" ht="18" customHeight="1" thickBot="1">
      <c r="A44" s="6">
        <v>4</v>
      </c>
      <c r="B44" s="2362" t="s">
        <v>62</v>
      </c>
      <c r="C44" s="254">
        <v>8</v>
      </c>
      <c r="D44" s="391"/>
      <c r="E44" s="392"/>
      <c r="F44" s="392"/>
      <c r="G44" s="392"/>
      <c r="H44" s="392"/>
      <c r="I44" s="2358" t="str">
        <f>LOOKUP($A44*100+$C44,matrix!N$395:N$409,matrix!L$395:L$409)</f>
        <v>Dujų chromatografija   [[prof.V.Vičkačkaitė]]   AChA</v>
      </c>
      <c r="J44" s="1085"/>
      <c r="K44" s="254">
        <v>8</v>
      </c>
      <c r="M44" s="6" t="e">
        <f>LOOKUP($A44*100+$C44,matrix!#REF!,matrix!#REF!)</f>
        <v>#REF!</v>
      </c>
    </row>
    <row r="45" spans="1:13" ht="22.5" customHeight="1" thickBot="1">
      <c r="A45" s="6">
        <v>4</v>
      </c>
      <c r="B45" s="2023"/>
      <c r="C45" s="248">
        <v>9</v>
      </c>
      <c r="D45" s="2365" t="s">
        <v>42</v>
      </c>
      <c r="E45" s="2366"/>
      <c r="F45" s="2366"/>
      <c r="G45" s="2366"/>
      <c r="H45" s="2367"/>
      <c r="I45" s="2359"/>
      <c r="J45" s="2339" t="s">
        <v>94</v>
      </c>
      <c r="K45" s="248">
        <v>9</v>
      </c>
      <c r="L45" s="6">
        <f>LOOKUP($A45*100+$C45,matrix!N$459:N$467,matrix!L$459:L$467)</f>
      </c>
      <c r="M45" s="6" t="e">
        <f>LOOKUP($A45*100+$C45,matrix!#REF!,matrix!#REF!)</f>
        <v>#REF!</v>
      </c>
    </row>
    <row r="46" spans="1:13" ht="17.25" customHeight="1" thickBot="1">
      <c r="A46" s="6">
        <v>4</v>
      </c>
      <c r="B46" s="2023"/>
      <c r="C46" s="249">
        <v>10</v>
      </c>
      <c r="D46" s="2368"/>
      <c r="E46" s="2369"/>
      <c r="F46" s="2369"/>
      <c r="G46" s="2369"/>
      <c r="H46" s="2370"/>
      <c r="I46" s="616"/>
      <c r="J46" s="2339"/>
      <c r="K46" s="249">
        <v>10</v>
      </c>
      <c r="L46" s="6">
        <f>LOOKUP($A46*100+$C46,matrix!N$459:N$467,matrix!L$459:L$467)</f>
      </c>
      <c r="M46" s="6" t="e">
        <f>LOOKUP($A46*100+$C46,matrix!#REF!,matrix!#REF!)</f>
        <v>#REF!</v>
      </c>
    </row>
    <row r="47" spans="1:13" ht="17.25" customHeight="1" thickBot="1">
      <c r="A47" s="6">
        <v>4</v>
      </c>
      <c r="B47" s="2023"/>
      <c r="C47" s="249">
        <v>11</v>
      </c>
      <c r="D47" s="2368"/>
      <c r="E47" s="2369"/>
      <c r="F47" s="2369"/>
      <c r="G47" s="2369"/>
      <c r="H47" s="2370"/>
      <c r="I47" s="596"/>
      <c r="J47" s="2339"/>
      <c r="K47" s="249">
        <v>11</v>
      </c>
      <c r="L47" s="6">
        <f>LOOKUP($A47*100+$C47,matrix!N$459:N$467,matrix!L$459:L$467)</f>
      </c>
      <c r="M47" s="6" t="e">
        <f>LOOKUP($A47*100+$C47,matrix!#REF!,matrix!#REF!)</f>
        <v>#REF!</v>
      </c>
    </row>
    <row r="48" spans="1:13" ht="21" customHeight="1" thickBot="1">
      <c r="A48" s="6">
        <v>4</v>
      </c>
      <c r="B48" s="2023"/>
      <c r="C48" s="248">
        <v>12</v>
      </c>
      <c r="D48" s="2368"/>
      <c r="E48" s="2369"/>
      <c r="F48" s="2369"/>
      <c r="G48" s="2369"/>
      <c r="H48" s="2370"/>
      <c r="I48" s="1085"/>
      <c r="J48" s="2339"/>
      <c r="K48" s="248">
        <v>12</v>
      </c>
      <c r="L48" s="6">
        <f>LOOKUP($A48*100+$C48,matrix!N$459:N$467,matrix!L$459:L$467)</f>
      </c>
      <c r="M48" s="6" t="e">
        <f>LOOKUP($A48*100+$C48,matrix!#REF!,matrix!#REF!)</f>
        <v>#REF!</v>
      </c>
    </row>
    <row r="49" spans="1:13" ht="0.75" customHeight="1" thickBot="1">
      <c r="A49" s="6">
        <v>4</v>
      </c>
      <c r="B49" s="2023"/>
      <c r="C49" s="248">
        <v>13</v>
      </c>
      <c r="D49" s="2368"/>
      <c r="E49" s="2369"/>
      <c r="F49" s="2369"/>
      <c r="G49" s="2369"/>
      <c r="H49" s="2370"/>
      <c r="I49" s="1086"/>
      <c r="J49" s="2400"/>
      <c r="K49" s="250">
        <v>13</v>
      </c>
      <c r="L49" s="323"/>
      <c r="M49" s="6" t="e">
        <f>LOOKUP($A49*100+$C49,matrix!#REF!,matrix!#REF!)</f>
        <v>#REF!</v>
      </c>
    </row>
    <row r="50" spans="1:11" ht="33" customHeight="1" thickBot="1">
      <c r="A50" s="6">
        <v>4</v>
      </c>
      <c r="B50" s="2023"/>
      <c r="C50" s="249">
        <v>14</v>
      </c>
      <c r="D50" s="2368"/>
      <c r="E50" s="2369"/>
      <c r="F50" s="2369"/>
      <c r="G50" s="2369"/>
      <c r="H50" s="2370"/>
      <c r="I50" s="2355" t="str">
        <f>LOOKUP($A50*100+$C50,matrix!N$395:N$409,matrix!L$395:L$409)</f>
        <v>Organinių junginių analizės metodų taikymas medžiagotyroje, paskaita[[prof. G. Niaura, asist.J.Gaidukevič]]    FTMC, Saulėtekio al. 3 , 402 a. </v>
      </c>
      <c r="J50" s="2340" t="str">
        <f>LOOKUP($A51*100+$C51,matrix!N$478:N$478,matrix!L$478:L$478)</f>
        <v>Validavimo procesai ir jų taikymas gyvybės mokslų tyrimuose bei pramonėje [[lekt. G. Šinkūnaitė-Maršalkienė]]    Thermo Fisher Scientific Baltics, V. A. Graičiūno g. 8</v>
      </c>
      <c r="K50" s="262">
        <v>14</v>
      </c>
    </row>
    <row r="51" spans="1:11" ht="42" customHeight="1" thickBot="1">
      <c r="A51" s="6">
        <v>4</v>
      </c>
      <c r="B51" s="2023"/>
      <c r="C51" s="333">
        <v>15</v>
      </c>
      <c r="D51" s="2371"/>
      <c r="E51" s="2372"/>
      <c r="F51" s="2372"/>
      <c r="G51" s="2372"/>
      <c r="H51" s="2373"/>
      <c r="I51" s="2397"/>
      <c r="J51" s="2341"/>
      <c r="K51" s="1524">
        <v>15</v>
      </c>
    </row>
    <row r="52" spans="1:11" ht="38.25" customHeight="1" thickBot="1">
      <c r="A52" s="6">
        <v>4</v>
      </c>
      <c r="B52" s="2023"/>
      <c r="C52" s="333">
        <v>16</v>
      </c>
      <c r="D52" s="1452"/>
      <c r="E52" s="356"/>
      <c r="F52" s="1453"/>
      <c r="G52" s="585"/>
      <c r="H52" s="1454"/>
      <c r="I52" s="2355" t="str">
        <f>LOOKUP($A52*100+$C52,matrix!N$395:N$409,matrix!L$395:L$409)</f>
        <v>Organinių junginių analizės metodų taikymas medžiagotyroje, tiriamasis darbas   [[prof. G. Niaura, asist.J.Gaidukevič]]    FTMC, saulėtekio al. 3</v>
      </c>
      <c r="J52" s="2342"/>
      <c r="K52" s="1524">
        <v>16</v>
      </c>
    </row>
    <row r="53" spans="1:11" ht="43.5" customHeight="1" thickBot="1">
      <c r="A53" s="6">
        <v>4</v>
      </c>
      <c r="B53" s="2023"/>
      <c r="C53" s="333">
        <v>17</v>
      </c>
      <c r="D53" s="1450"/>
      <c r="E53" s="646"/>
      <c r="F53" s="646"/>
      <c r="G53" s="1087"/>
      <c r="H53" s="1451"/>
      <c r="I53" s="2356"/>
      <c r="J53" s="1449"/>
      <c r="K53" s="1523">
        <v>17</v>
      </c>
    </row>
    <row r="54" spans="1:11" ht="13.5" customHeight="1" thickBot="1">
      <c r="A54" s="6">
        <v>4</v>
      </c>
      <c r="B54" s="2024"/>
      <c r="C54" s="334">
        <v>18</v>
      </c>
      <c r="D54" s="1088"/>
      <c r="E54" s="1089"/>
      <c r="F54" s="1089"/>
      <c r="G54" s="1090"/>
      <c r="H54" s="1091"/>
      <c r="I54" s="1092"/>
      <c r="J54" s="1324"/>
      <c r="K54" s="334">
        <v>18</v>
      </c>
    </row>
    <row r="55" spans="2:11" ht="10.5" customHeight="1" thickBot="1">
      <c r="B55" s="677"/>
      <c r="C55" s="351"/>
      <c r="D55" s="82"/>
      <c r="E55" s="82"/>
      <c r="F55" s="82"/>
      <c r="G55" s="99"/>
      <c r="H55" s="82"/>
      <c r="I55" s="669"/>
      <c r="J55" s="669"/>
      <c r="K55" s="351"/>
    </row>
    <row r="56" spans="1:11" ht="41.25" customHeight="1" thickBot="1">
      <c r="A56" s="633">
        <v>5</v>
      </c>
      <c r="B56" s="2362" t="s">
        <v>63</v>
      </c>
      <c r="C56" s="274">
        <v>8</v>
      </c>
      <c r="D56" s="2391" t="str">
        <f>LOOKUP($A56*100+$C56,matrix!N$412:N$420,matrix!L$412:L$420)</f>
        <v>Organinių metalų junginiai, seminaras            [[prof.S.Tumkevičius]]  FTMC, Saulėtekio al. 3 , E402</v>
      </c>
      <c r="E56" s="2392"/>
      <c r="F56" s="2392"/>
      <c r="G56" s="2392"/>
      <c r="H56" s="2393"/>
      <c r="I56" s="2357" t="str">
        <f>LOOKUP($A56*100+$C56,matrix!N$395:N$409,matrix!L$395:L$409)</f>
        <v>Nanomedžiagos ir nanostruktūros: sintezė ir apibūdinimas, seminaras   [[lekt. Ž. Stankevičiūtė]]   AChA</v>
      </c>
      <c r="J56" s="1447"/>
      <c r="K56" s="254">
        <v>8</v>
      </c>
    </row>
    <row r="57" spans="1:13" ht="39" customHeight="1" thickBot="1">
      <c r="A57" s="678">
        <v>5</v>
      </c>
      <c r="B57" s="2363"/>
      <c r="C57" s="670">
        <v>9</v>
      </c>
      <c r="D57" s="2343" t="str">
        <f>LOOKUP($A57*100+$C57,matrix!N$459:N$469,matrix!L$459:L$469)</f>
        <v>Organinių metalų junginiai       [[prof.S.Tumkevičius]]  FTMC, Saulėtekio al. 3 , E402</v>
      </c>
      <c r="E57" s="2344"/>
      <c r="F57" s="2344"/>
      <c r="G57" s="2344"/>
      <c r="H57" s="2345"/>
      <c r="I57" s="2359"/>
      <c r="J57" s="2335" t="s">
        <v>94</v>
      </c>
      <c r="K57" s="248">
        <v>9</v>
      </c>
      <c r="M57" s="6" t="e">
        <f>LOOKUP($A57*100+$C57,matrix!#REF!,matrix!#REF!)</f>
        <v>#REF!</v>
      </c>
    </row>
    <row r="58" spans="1:11" ht="21.75" customHeight="1" thickBot="1">
      <c r="A58" s="678">
        <v>5</v>
      </c>
      <c r="B58" s="2363"/>
      <c r="C58" s="275">
        <v>10</v>
      </c>
      <c r="D58" s="2346"/>
      <c r="E58" s="2347"/>
      <c r="F58" s="2347"/>
      <c r="G58" s="2347"/>
      <c r="H58" s="2348"/>
      <c r="I58" s="2357" t="str">
        <f>LOOKUP($A58*100+$C58,matrix!N$395:N$409,matrix!L$395:L$409)</f>
        <v> Nanomedžiagos ir nanostruktūros: sintezė ir apibūdinimas, paskaita [[lekt. Ž. Stankevičiūtė]]   AChA</v>
      </c>
      <c r="J58" s="2336"/>
      <c r="K58" s="255">
        <v>10</v>
      </c>
    </row>
    <row r="59" spans="1:13" ht="42" customHeight="1" thickBot="1">
      <c r="A59" s="678">
        <v>5</v>
      </c>
      <c r="B59" s="2363"/>
      <c r="C59" s="671">
        <v>11</v>
      </c>
      <c r="D59" s="2388" t="s">
        <v>94</v>
      </c>
      <c r="E59" s="2164"/>
      <c r="F59" s="2164"/>
      <c r="G59" s="2164"/>
      <c r="H59" s="2165"/>
      <c r="I59" s="2358"/>
      <c r="J59" s="2336"/>
      <c r="K59" s="411">
        <v>11</v>
      </c>
      <c r="M59" s="6" t="e">
        <f>LOOKUP($A59*100+$C59,matrix!#REF!,matrix!#REF!)</f>
        <v>#REF!</v>
      </c>
    </row>
    <row r="60" spans="1:13" ht="10.5" customHeight="1" thickBot="1">
      <c r="A60" s="678">
        <v>5</v>
      </c>
      <c r="B60" s="2363"/>
      <c r="C60" s="275">
        <v>12</v>
      </c>
      <c r="D60" s="2328"/>
      <c r="E60" s="2257"/>
      <c r="F60" s="2257"/>
      <c r="G60" s="2257"/>
      <c r="H60" s="2167"/>
      <c r="I60" s="2359"/>
      <c r="J60" s="2336"/>
      <c r="K60" s="257">
        <v>12</v>
      </c>
      <c r="M60" s="6" t="e">
        <f>LOOKUP($A60*100+$C60,matrix!#REF!,matrix!#REF!)</f>
        <v>#REF!</v>
      </c>
    </row>
    <row r="61" spans="1:13" ht="36" customHeight="1" thickBot="1">
      <c r="A61" s="678">
        <v>5</v>
      </c>
      <c r="B61" s="2363"/>
      <c r="C61" s="261">
        <v>13</v>
      </c>
      <c r="D61" s="2328"/>
      <c r="E61" s="2257"/>
      <c r="F61" s="2257"/>
      <c r="G61" s="2257"/>
      <c r="H61" s="2167"/>
      <c r="I61" s="2357" t="str">
        <f>LOOKUP($A61*100+$C61,matrix!N$395:N$410,matrix!L$395:L$410)</f>
        <v>Nanomedžiagos ir nanostruktūros: sintezė ir apibūdinimas  , tiriamasis darbas [[lekt.Ž.Stankevičiūtė]]   160 lab.</v>
      </c>
      <c r="J61" s="2337"/>
      <c r="K61" s="254">
        <v>13</v>
      </c>
      <c r="M61" s="6" t="e">
        <f>LOOKUP($A61*100+$C61,matrix!#REF!,matrix!#REF!)</f>
        <v>#REF!</v>
      </c>
    </row>
    <row r="62" spans="1:13" ht="21.75" customHeight="1">
      <c r="A62" s="678">
        <v>5</v>
      </c>
      <c r="B62" s="2363"/>
      <c r="C62" s="672">
        <v>14</v>
      </c>
      <c r="D62" s="2328"/>
      <c r="E62" s="2257"/>
      <c r="F62" s="2257"/>
      <c r="G62" s="2257"/>
      <c r="H62" s="2167"/>
      <c r="I62" s="2358"/>
      <c r="J62" s="1323"/>
      <c r="K62" s="249">
        <v>14</v>
      </c>
      <c r="M62" s="6" t="e">
        <f>LOOKUP($A62*100+$C62,matrix!#REF!,matrix!#REF!)</f>
        <v>#REF!</v>
      </c>
    </row>
    <row r="63" spans="1:13" ht="9" customHeight="1" thickBot="1">
      <c r="A63" s="678">
        <v>5</v>
      </c>
      <c r="B63" s="2363"/>
      <c r="C63" s="673">
        <v>15</v>
      </c>
      <c r="D63" s="2329"/>
      <c r="E63" s="2168"/>
      <c r="F63" s="2168"/>
      <c r="G63" s="2168"/>
      <c r="H63" s="2169"/>
      <c r="I63" s="2359"/>
      <c r="J63" s="1323"/>
      <c r="K63" s="306">
        <v>15</v>
      </c>
      <c r="M63" s="6" t="e">
        <f>LOOKUP($A63*100+$C63,matrix!#REF!,matrix!#REF!)</f>
        <v>#REF!</v>
      </c>
    </row>
    <row r="64" spans="1:13" ht="15" customHeight="1" thickBot="1">
      <c r="A64" s="678">
        <v>5</v>
      </c>
      <c r="B64" s="2363"/>
      <c r="C64" s="674">
        <v>16</v>
      </c>
      <c r="D64" s="617"/>
      <c r="E64" s="618"/>
      <c r="F64" s="618"/>
      <c r="G64" s="618"/>
      <c r="H64" s="619"/>
      <c r="I64" s="616"/>
      <c r="J64" s="616"/>
      <c r="K64" s="250">
        <v>16</v>
      </c>
      <c r="M64" s="6" t="e">
        <f>LOOKUP($A64*100+$C64,matrix!#REF!,matrix!#REF!)</f>
        <v>#REF!</v>
      </c>
    </row>
    <row r="65" spans="1:11" ht="29.25" customHeight="1" hidden="1" thickBot="1">
      <c r="A65" s="678">
        <v>5</v>
      </c>
      <c r="B65" s="2072"/>
      <c r="C65" s="675">
        <v>17</v>
      </c>
      <c r="D65" s="613"/>
      <c r="E65" s="614"/>
      <c r="F65" s="614"/>
      <c r="G65" s="614"/>
      <c r="H65" s="615"/>
      <c r="I65" s="597" t="str">
        <f>LOOKUP($A65*100+$C65,matrix!N$395:N$410,matrix!L$395:L$410)</f>
        <v>E</v>
      </c>
      <c r="J65" s="1439"/>
      <c r="K65" s="568">
        <v>17</v>
      </c>
    </row>
    <row r="66" spans="1:12" ht="19.5" customHeight="1" hidden="1" thickBot="1">
      <c r="A66" s="678">
        <v>5</v>
      </c>
      <c r="B66" s="2072"/>
      <c r="C66" s="676">
        <v>18</v>
      </c>
      <c r="D66" s="542"/>
      <c r="E66" s="542"/>
      <c r="F66" s="542"/>
      <c r="G66" s="542"/>
      <c r="H66" s="83"/>
      <c r="I66" s="572"/>
      <c r="J66" s="1439"/>
      <c r="K66" s="541">
        <v>18</v>
      </c>
      <c r="L66" s="386"/>
    </row>
    <row r="67" spans="1:11" ht="0.75" customHeight="1" thickBot="1">
      <c r="A67" s="679">
        <v>5</v>
      </c>
      <c r="B67" s="2074"/>
      <c r="C67" s="568">
        <v>19</v>
      </c>
      <c r="D67" s="538"/>
      <c r="E67" s="538"/>
      <c r="F67" s="538"/>
      <c r="G67" s="538"/>
      <c r="H67" s="540"/>
      <c r="I67" s="537"/>
      <c r="J67" s="1440"/>
      <c r="K67" s="539">
        <v>19</v>
      </c>
    </row>
  </sheetData>
  <sheetProtection/>
  <mergeCells count="56">
    <mergeCell ref="I10:I11"/>
    <mergeCell ref="G30:G31"/>
    <mergeCell ref="I32:I33"/>
    <mergeCell ref="J5:J11"/>
    <mergeCell ref="J39:J42"/>
    <mergeCell ref="J45:J49"/>
    <mergeCell ref="I12:I13"/>
    <mergeCell ref="I5:I9"/>
    <mergeCell ref="J23:J25"/>
    <mergeCell ref="J20:J21"/>
    <mergeCell ref="J18:J19"/>
    <mergeCell ref="G32:G33"/>
    <mergeCell ref="D56:H56"/>
    <mergeCell ref="I36:I37"/>
    <mergeCell ref="E24:E26"/>
    <mergeCell ref="I58:I60"/>
    <mergeCell ref="I56:I57"/>
    <mergeCell ref="I50:I51"/>
    <mergeCell ref="I44:I45"/>
    <mergeCell ref="H38:H39"/>
    <mergeCell ref="D1:I1"/>
    <mergeCell ref="F25:F26"/>
    <mergeCell ref="D19:H20"/>
    <mergeCell ref="E21:E23"/>
    <mergeCell ref="D4:H5"/>
    <mergeCell ref="B56:B67"/>
    <mergeCell ref="B44:B54"/>
    <mergeCell ref="B30:B42"/>
    <mergeCell ref="D59:H63"/>
    <mergeCell ref="G23:G25"/>
    <mergeCell ref="B4:B15"/>
    <mergeCell ref="B17:B28"/>
    <mergeCell ref="D17:H18"/>
    <mergeCell ref="D45:H51"/>
    <mergeCell ref="H21:H24"/>
    <mergeCell ref="D10:H11"/>
    <mergeCell ref="D6:H7"/>
    <mergeCell ref="D8:H9"/>
    <mergeCell ref="D25:D26"/>
    <mergeCell ref="D21:D24"/>
    <mergeCell ref="I18:I23"/>
    <mergeCell ref="H34:H35"/>
    <mergeCell ref="F30:F31"/>
    <mergeCell ref="F32:F33"/>
    <mergeCell ref="I30:I31"/>
    <mergeCell ref="H32:H33"/>
    <mergeCell ref="D27:D28"/>
    <mergeCell ref="F22:F24"/>
    <mergeCell ref="J57:J61"/>
    <mergeCell ref="J36:J38"/>
    <mergeCell ref="J50:J52"/>
    <mergeCell ref="D57:H58"/>
    <mergeCell ref="D36:H37"/>
    <mergeCell ref="I52:I53"/>
    <mergeCell ref="I61:I63"/>
    <mergeCell ref="I24:I25"/>
  </mergeCells>
  <printOptions/>
  <pageMargins left="0.31496062992125984" right="0.1968503937007874" top="0.3937007874015748" bottom="0.3937007874015748" header="0.2755905511811024" footer="0.31496062992125984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25">
      <selection activeCell="P34" sqref="P34"/>
    </sheetView>
  </sheetViews>
  <sheetFormatPr defaultColWidth="9.140625" defaultRowHeight="12.75"/>
  <cols>
    <col min="1" max="1" width="1.421875" style="6" customWidth="1"/>
    <col min="2" max="2" width="5.8515625" style="6" customWidth="1"/>
    <col min="3" max="3" width="6.00390625" style="17" customWidth="1"/>
    <col min="4" max="4" width="26.140625" style="6" customWidth="1"/>
    <col min="5" max="5" width="23.00390625" style="6" customWidth="1"/>
    <col min="6" max="6" width="26.28125" style="6" customWidth="1"/>
    <col min="7" max="7" width="30.28125" style="6" customWidth="1"/>
    <col min="8" max="8" width="26.57421875" style="6" customWidth="1"/>
    <col min="9" max="9" width="35.57421875" style="6" customWidth="1"/>
    <col min="10" max="10" width="30.140625" style="6" hidden="1" customWidth="1"/>
    <col min="11" max="11" width="7.140625" style="285" customWidth="1"/>
    <col min="12" max="12" width="8.57421875" style="6" customWidth="1"/>
    <col min="13" max="16384" width="9.140625" style="6" customWidth="1"/>
  </cols>
  <sheetData>
    <row r="1" spans="4:11" ht="36.75" customHeight="1">
      <c r="D1" s="2429" t="s">
        <v>572</v>
      </c>
      <c r="E1" s="2429"/>
      <c r="F1" s="2429"/>
      <c r="G1" s="2429"/>
      <c r="H1" s="2429"/>
      <c r="I1" s="2429"/>
      <c r="J1" s="2429"/>
      <c r="K1" s="2429"/>
    </row>
    <row r="2" spans="7:9" ht="12" customHeight="1" thickBot="1">
      <c r="G2" s="41"/>
      <c r="I2" s="6">
        <v>6</v>
      </c>
    </row>
    <row r="3" spans="2:12" ht="33" customHeight="1" thickBot="1">
      <c r="B3" s="211"/>
      <c r="C3" s="279" t="s">
        <v>79</v>
      </c>
      <c r="D3" s="358" t="s">
        <v>67</v>
      </c>
      <c r="E3" s="359" t="s">
        <v>68</v>
      </c>
      <c r="F3" s="358" t="s">
        <v>282</v>
      </c>
      <c r="G3" s="359" t="s">
        <v>52</v>
      </c>
      <c r="H3" s="519" t="s">
        <v>69</v>
      </c>
      <c r="I3" s="691" t="s">
        <v>187</v>
      </c>
      <c r="J3" s="360" t="s">
        <v>58</v>
      </c>
      <c r="K3" s="286" t="s">
        <v>79</v>
      </c>
      <c r="L3" s="6" t="s">
        <v>66</v>
      </c>
    </row>
    <row r="4" spans="1:11" ht="18" customHeight="1" thickBot="1">
      <c r="A4" s="6">
        <v>1</v>
      </c>
      <c r="B4" s="2362" t="s">
        <v>59</v>
      </c>
      <c r="C4" s="280">
        <v>8</v>
      </c>
      <c r="D4" s="2431"/>
      <c r="E4" s="2410" t="s">
        <v>94</v>
      </c>
      <c r="F4" s="2411"/>
      <c r="G4" s="2411"/>
      <c r="H4" s="2412"/>
      <c r="I4" s="2245" t="str">
        <f>LOOKUP($A5*100+$C5,matrix!N$500:N$517,matrix!L$500:L$517)</f>
        <v>Kinetiniai ir elektrocheminiai analizės metoda, tiriamasis darbas  1/2 gr.   [[prof.A.Ramanavičius]]     lab.</v>
      </c>
      <c r="J4" s="2322" t="str">
        <f>LOOKUP($A7*100+$C7,matrix!N$485:N$499,matrix!L$485:L$499)</f>
        <v>Ekologinė biochemija, paskaita ir seminaras[[doc.A.Zimkus]]   JGMC, R301</v>
      </c>
      <c r="K4" s="287">
        <v>8</v>
      </c>
    </row>
    <row r="5" spans="1:11" ht="22.5" customHeight="1">
      <c r="A5" s="6">
        <v>1</v>
      </c>
      <c r="B5" s="2363"/>
      <c r="C5" s="138">
        <v>9</v>
      </c>
      <c r="D5" s="2432"/>
      <c r="E5" s="2413"/>
      <c r="F5" s="2414"/>
      <c r="G5" s="2414"/>
      <c r="H5" s="2415"/>
      <c r="I5" s="2408"/>
      <c r="J5" s="2323"/>
      <c r="K5" s="288">
        <v>9</v>
      </c>
    </row>
    <row r="6" spans="1:11" ht="15" customHeight="1">
      <c r="A6" s="6">
        <v>1</v>
      </c>
      <c r="B6" s="2363"/>
      <c r="C6" s="95">
        <v>10</v>
      </c>
      <c r="D6" s="2433"/>
      <c r="E6" s="2413"/>
      <c r="F6" s="2414"/>
      <c r="G6" s="2414"/>
      <c r="H6" s="2415"/>
      <c r="I6" s="2408"/>
      <c r="J6" s="2323"/>
      <c r="K6" s="289">
        <v>10</v>
      </c>
    </row>
    <row r="7" spans="1:11" ht="27" customHeight="1" thickBot="1">
      <c r="A7" s="6">
        <v>1</v>
      </c>
      <c r="B7" s="2363"/>
      <c r="C7" s="95">
        <v>11</v>
      </c>
      <c r="D7" s="2430" t="str">
        <f>LOOKUP($A7*100+$C7,matrix!N$518:N$524,matrix!L$518:L$524)</f>
        <v>Spektroskopiniai analizės metodai, lab. darbai  1/2 gr.[[prof.S.Tautkus]]  AChSL</v>
      </c>
      <c r="E7" s="2413"/>
      <c r="F7" s="2414"/>
      <c r="G7" s="2414"/>
      <c r="H7" s="2415"/>
      <c r="I7" s="2246"/>
      <c r="J7" s="2323"/>
      <c r="K7" s="289">
        <v>11</v>
      </c>
    </row>
    <row r="8" spans="1:13" ht="30" customHeight="1" thickBot="1">
      <c r="A8" s="6">
        <v>1</v>
      </c>
      <c r="B8" s="2363"/>
      <c r="C8" s="149">
        <v>12</v>
      </c>
      <c r="D8" s="2399"/>
      <c r="E8" s="2413"/>
      <c r="F8" s="2414"/>
      <c r="G8" s="2414"/>
      <c r="H8" s="2415"/>
      <c r="I8" s="2245" t="str">
        <f>LOOKUP($A9*100+$C9,matrix!N$500:N$517,matrix!L$500:L$517)</f>
        <v>Kinetiniai ir elektrocheminiai analizės metodai   [[prof.A.Ramanavičius]]     FChA iki 10 26</v>
      </c>
      <c r="J8" s="2323"/>
      <c r="K8" s="288">
        <v>12</v>
      </c>
      <c r="L8" s="284"/>
      <c r="M8" s="284"/>
    </row>
    <row r="9" spans="1:11" ht="24" customHeight="1" thickBot="1">
      <c r="A9" s="6">
        <v>1</v>
      </c>
      <c r="B9" s="2363"/>
      <c r="C9" s="149">
        <v>13</v>
      </c>
      <c r="D9" s="2398" t="str">
        <f>LOOKUP($A9*100+$C9,matrix!N$518:N$524,matrix!L$518:L$524)</f>
        <v>Spektroskopiniai analizės metodai, lab. darbai  1/2 gr.[[prof.S.Tautkus]]  AChSL</v>
      </c>
      <c r="E9" s="2416"/>
      <c r="F9" s="2417"/>
      <c r="G9" s="2417"/>
      <c r="H9" s="2418"/>
      <c r="I9" s="2408"/>
      <c r="J9" s="2323"/>
      <c r="K9" s="288">
        <v>13</v>
      </c>
    </row>
    <row r="10" spans="1:11" ht="35.25" customHeight="1" thickBot="1">
      <c r="A10" s="6">
        <v>1</v>
      </c>
      <c r="B10" s="2363"/>
      <c r="C10" s="95">
        <v>14</v>
      </c>
      <c r="D10" s="2399"/>
      <c r="E10" s="555"/>
      <c r="F10" s="529"/>
      <c r="G10" s="2360"/>
      <c r="H10" s="556"/>
      <c r="I10" s="2408"/>
      <c r="J10" s="2401"/>
      <c r="K10" s="289">
        <v>14</v>
      </c>
    </row>
    <row r="11" spans="1:11" ht="15" customHeight="1" thickBot="1">
      <c r="A11" s="6">
        <v>1</v>
      </c>
      <c r="B11" s="2363"/>
      <c r="C11" s="95">
        <v>15</v>
      </c>
      <c r="D11" s="388"/>
      <c r="E11" s="370"/>
      <c r="F11" s="520"/>
      <c r="G11" s="2389"/>
      <c r="H11" s="23"/>
      <c r="I11" s="2246"/>
      <c r="J11" s="2322" t="str">
        <f>LOOKUP($A11*100+$C11,matrix!N$485:N$499,matrix!L$485:L$499)</f>
        <v> Baltymų fizikinė chemija, paskaita ir seminaras[[dr.D.Matulis]]    JGMC, R102</v>
      </c>
      <c r="K11" s="289">
        <v>15</v>
      </c>
    </row>
    <row r="12" spans="1:11" ht="19.5" customHeight="1" thickBot="1">
      <c r="A12" s="6">
        <v>1</v>
      </c>
      <c r="B12" s="2363"/>
      <c r="C12" s="149">
        <v>16</v>
      </c>
      <c r="D12" s="809"/>
      <c r="E12" s="2360"/>
      <c r="F12" s="700"/>
      <c r="G12" s="2361"/>
      <c r="H12" s="2398"/>
      <c r="I12" s="577"/>
      <c r="J12" s="2323"/>
      <c r="K12" s="288">
        <v>16</v>
      </c>
    </row>
    <row r="13" spans="1:11" ht="29.25" customHeight="1" thickBot="1">
      <c r="A13" s="6">
        <v>1</v>
      </c>
      <c r="B13" s="2363"/>
      <c r="C13" s="139">
        <v>17</v>
      </c>
      <c r="D13" s="495"/>
      <c r="E13" s="2389"/>
      <c r="F13" s="740"/>
      <c r="G13" s="521"/>
      <c r="H13" s="2409"/>
      <c r="I13" s="820"/>
      <c r="J13" s="2401"/>
      <c r="K13" s="288">
        <v>17</v>
      </c>
    </row>
    <row r="14" spans="1:11" ht="22.5" customHeight="1" thickBot="1">
      <c r="A14" s="6">
        <v>1</v>
      </c>
      <c r="B14" s="2364"/>
      <c r="C14" s="201">
        <v>18</v>
      </c>
      <c r="D14" s="213"/>
      <c r="E14" s="2361"/>
      <c r="F14" s="739"/>
      <c r="G14" s="213"/>
      <c r="H14" s="2399"/>
      <c r="I14" s="879"/>
      <c r="J14" s="887"/>
      <c r="K14" s="290">
        <v>18</v>
      </c>
    </row>
    <row r="15" spans="2:11" ht="17.25" customHeight="1" thickBot="1">
      <c r="B15" s="84"/>
      <c r="C15" s="281"/>
      <c r="D15" s="85"/>
      <c r="E15" s="85"/>
      <c r="F15" s="681"/>
      <c r="G15" s="85"/>
      <c r="H15" s="98"/>
      <c r="I15" s="776"/>
      <c r="J15" s="802"/>
      <c r="K15" s="291"/>
    </row>
    <row r="16" spans="1:11" ht="21" customHeight="1" thickBot="1">
      <c r="A16" s="6">
        <v>2</v>
      </c>
      <c r="B16" s="2362" t="s">
        <v>60</v>
      </c>
      <c r="C16" s="138">
        <v>8</v>
      </c>
      <c r="D16" s="2434" t="s">
        <v>94</v>
      </c>
      <c r="E16" s="2435"/>
      <c r="F16" s="2436"/>
      <c r="G16" s="559"/>
      <c r="H16" s="20"/>
      <c r="I16" s="2357" t="str">
        <f>LOOKUP($A17*100+$C17,matrix!N$500:N$517,matrix!L$500:L$517)</f>
        <v>Kinetiniai ir elektrocheminiai analizės metoda, tiriamasis darbas  1/2 gr.   [[prof.A.Ramanavičius]]     lab.</v>
      </c>
      <c r="J16" s="565"/>
      <c r="K16" s="287">
        <v>8</v>
      </c>
    </row>
    <row r="17" spans="1:11" ht="18.75" customHeight="1" thickBot="1">
      <c r="A17" s="6">
        <v>2</v>
      </c>
      <c r="B17" s="2363"/>
      <c r="C17" s="149">
        <v>9</v>
      </c>
      <c r="D17" s="2437"/>
      <c r="E17" s="2438"/>
      <c r="F17" s="2439"/>
      <c r="G17" s="70"/>
      <c r="H17" s="612"/>
      <c r="I17" s="2358"/>
      <c r="J17" s="2322" t="s">
        <v>94</v>
      </c>
      <c r="K17" s="294">
        <v>9</v>
      </c>
    </row>
    <row r="18" spans="1:11" ht="21.75" customHeight="1" thickBot="1">
      <c r="A18" s="6">
        <v>2</v>
      </c>
      <c r="B18" s="2363"/>
      <c r="C18" s="95">
        <v>10</v>
      </c>
      <c r="D18" s="2437"/>
      <c r="E18" s="2438"/>
      <c r="F18" s="2439"/>
      <c r="G18" s="1057"/>
      <c r="H18" s="89"/>
      <c r="I18" s="2358"/>
      <c r="J18" s="2323"/>
      <c r="K18" s="353">
        <v>10</v>
      </c>
    </row>
    <row r="19" spans="1:11" ht="28.5" customHeight="1" thickBot="1">
      <c r="A19" s="6">
        <v>2</v>
      </c>
      <c r="B19" s="2363"/>
      <c r="C19" s="95">
        <v>11</v>
      </c>
      <c r="D19" s="2440"/>
      <c r="E19" s="2441"/>
      <c r="F19" s="2442"/>
      <c r="G19" s="66"/>
      <c r="H19" s="803"/>
      <c r="I19" s="2359"/>
      <c r="J19" s="2323"/>
      <c r="K19" s="406">
        <v>11</v>
      </c>
    </row>
    <row r="20" spans="1:12" ht="33" customHeight="1" thickBot="1">
      <c r="A20" s="6">
        <v>2</v>
      </c>
      <c r="B20" s="2363"/>
      <c r="C20" s="149">
        <v>12</v>
      </c>
      <c r="D20" s="470"/>
      <c r="E20" s="471"/>
      <c r="F20" s="356"/>
      <c r="G20" s="1058"/>
      <c r="H20" s="558"/>
      <c r="I20" s="2357" t="s">
        <v>881</v>
      </c>
      <c r="J20" s="2323"/>
      <c r="K20" s="293">
        <v>12</v>
      </c>
      <c r="L20" s="507"/>
    </row>
    <row r="21" spans="1:11" ht="36.75" customHeight="1" thickBot="1">
      <c r="A21" s="6">
        <v>2</v>
      </c>
      <c r="B21" s="2363"/>
      <c r="C21" s="149">
        <v>13</v>
      </c>
      <c r="D21" s="462"/>
      <c r="E21" s="557"/>
      <c r="F21" s="819"/>
      <c r="G21" s="72"/>
      <c r="H21" s="410"/>
      <c r="I21" s="2359"/>
      <c r="J21" s="2323"/>
      <c r="K21" s="352">
        <v>13</v>
      </c>
    </row>
    <row r="22" spans="1:11" ht="24" customHeight="1" thickBot="1">
      <c r="A22" s="6">
        <v>2</v>
      </c>
      <c r="B22" s="2363"/>
      <c r="C22" s="95">
        <v>14</v>
      </c>
      <c r="D22" s="1698"/>
      <c r="E22" s="532"/>
      <c r="F22" s="1699"/>
      <c r="G22" s="2360" t="str">
        <f>LOOKUP($A22*100+$C22,matrix!N$550:N$563,matrix!L$550:L$563)</f>
        <v>Vaistų kūrimo principai, paskaita ir seminaras[[doc.A.Brukštus]]    NChA</v>
      </c>
      <c r="H22" s="89"/>
      <c r="I22" s="808"/>
      <c r="J22" s="2323"/>
      <c r="K22" s="290">
        <v>14</v>
      </c>
    </row>
    <row r="23" spans="1:11" ht="45" customHeight="1" thickBot="1">
      <c r="A23" s="6">
        <v>2</v>
      </c>
      <c r="B23" s="2363"/>
      <c r="C23" s="95">
        <v>15</v>
      </c>
      <c r="D23" s="1693"/>
      <c r="E23" s="1694"/>
      <c r="F23" s="1694"/>
      <c r="G23" s="2389"/>
      <c r="H23" s="612"/>
      <c r="I23" s="1019"/>
      <c r="J23" s="2401"/>
      <c r="K23" s="352">
        <v>15</v>
      </c>
    </row>
    <row r="24" spans="1:11" ht="23.25" customHeight="1" thickBot="1">
      <c r="A24" s="6">
        <v>2</v>
      </c>
      <c r="B24" s="2363"/>
      <c r="C24" s="149">
        <v>16</v>
      </c>
      <c r="D24" s="1695"/>
      <c r="E24" s="1696"/>
      <c r="F24" s="1697"/>
      <c r="G24" s="2361"/>
      <c r="H24" s="809"/>
      <c r="I24" s="1018"/>
      <c r="J24" s="2402" t="str">
        <f>LOOKUP($A25*100+$C25,matrix!N$485:N$499,matrix!L$485:L$499)</f>
        <v>Mokslo tiriamasis darbas</v>
      </c>
      <c r="K24" s="288">
        <v>16</v>
      </c>
    </row>
    <row r="25" spans="1:11" ht="42.75" customHeight="1" thickBot="1">
      <c r="A25" s="6">
        <v>2</v>
      </c>
      <c r="B25" s="2363"/>
      <c r="C25" s="149">
        <v>17</v>
      </c>
      <c r="D25" s="1693"/>
      <c r="E25" s="1694"/>
      <c r="F25" s="1694"/>
      <c r="G25" s="1536"/>
      <c r="H25" s="495"/>
      <c r="I25" s="1016"/>
      <c r="J25" s="2403"/>
      <c r="K25" s="288">
        <v>17</v>
      </c>
    </row>
    <row r="26" spans="1:11" ht="26.25" customHeight="1" thickBot="1">
      <c r="A26" s="6">
        <v>2</v>
      </c>
      <c r="B26" s="2363"/>
      <c r="C26" s="94">
        <v>18</v>
      </c>
      <c r="D26" s="1700"/>
      <c r="E26" s="1701"/>
      <c r="F26" s="1701"/>
      <c r="G26" s="1538"/>
      <c r="H26" s="1537"/>
      <c r="I26" s="577"/>
      <c r="J26" s="2404"/>
      <c r="K26" s="290">
        <v>18</v>
      </c>
    </row>
    <row r="27" spans="1:11" ht="18.75" customHeight="1" thickBot="1">
      <c r="A27" s="6">
        <v>2</v>
      </c>
      <c r="B27" s="1518"/>
      <c r="C27" s="206">
        <v>19</v>
      </c>
      <c r="D27" s="1531"/>
      <c r="E27" s="1535"/>
      <c r="F27" s="1532"/>
      <c r="G27" s="1533"/>
      <c r="H27" s="1534"/>
      <c r="I27" s="879"/>
      <c r="J27" s="881"/>
      <c r="K27" s="854">
        <v>19</v>
      </c>
    </row>
    <row r="28" spans="1:11" ht="2.25" customHeight="1" hidden="1" thickBot="1">
      <c r="A28" s="6">
        <v>2</v>
      </c>
      <c r="B28" s="848"/>
      <c r="C28" s="849">
        <v>20</v>
      </c>
      <c r="D28" s="850"/>
      <c r="E28" s="851"/>
      <c r="F28" s="852"/>
      <c r="G28" s="124"/>
      <c r="H28" s="853"/>
      <c r="I28" s="577"/>
      <c r="J28" s="888"/>
      <c r="K28" s="854">
        <v>20</v>
      </c>
    </row>
    <row r="29" spans="1:11" ht="3" customHeight="1" thickBot="1">
      <c r="A29" s="6">
        <v>2</v>
      </c>
      <c r="B29" s="848"/>
      <c r="C29" s="849">
        <v>21</v>
      </c>
      <c r="D29" s="855"/>
      <c r="E29" s="856"/>
      <c r="F29" s="857"/>
      <c r="G29" s="858"/>
      <c r="H29" s="859"/>
      <c r="I29" s="860"/>
      <c r="J29" s="882"/>
      <c r="K29" s="854">
        <v>21</v>
      </c>
    </row>
    <row r="30" spans="2:11" ht="8.25" customHeight="1" thickBot="1">
      <c r="B30" s="84"/>
      <c r="C30" s="281"/>
      <c r="D30" s="85"/>
      <c r="E30" s="86"/>
      <c r="F30" s="85"/>
      <c r="G30" s="85"/>
      <c r="H30" s="98"/>
      <c r="I30" s="98"/>
      <c r="J30" s="514"/>
      <c r="K30" s="292"/>
    </row>
    <row r="31" spans="1:11" ht="18" customHeight="1" thickBot="1">
      <c r="A31" s="6">
        <v>3</v>
      </c>
      <c r="B31" s="2362" t="s">
        <v>61</v>
      </c>
      <c r="C31" s="138">
        <v>8</v>
      </c>
      <c r="D31" s="2410" t="s">
        <v>94</v>
      </c>
      <c r="E31" s="2411"/>
      <c r="F31" s="2411"/>
      <c r="G31" s="2412"/>
      <c r="H31" s="584"/>
      <c r="I31" s="2357" t="str">
        <f>LOOKUP($A34*100+$C34,matrix!N$500:N$509,matrix!L$500:L$509)</f>
        <v>Paviršių modifikavimas polimerinėmis nanostruktūromis       [[asist. V. Klimkevičius]]   155 k.</v>
      </c>
      <c r="J31" s="2402" t="str">
        <f>LOOKUP($A32*100+$C32,matrix!N$485:N$499,matrix!L$485:L$499)</f>
        <v>Mokslo tiriamasis darbas</v>
      </c>
      <c r="K31" s="287">
        <v>8</v>
      </c>
    </row>
    <row r="32" spans="1:11" ht="31.5" customHeight="1" thickBot="1">
      <c r="A32" s="6">
        <v>3</v>
      </c>
      <c r="B32" s="2363"/>
      <c r="C32" s="149">
        <v>9</v>
      </c>
      <c r="D32" s="2413"/>
      <c r="E32" s="2414"/>
      <c r="F32" s="2414"/>
      <c r="G32" s="2415"/>
      <c r="H32" s="582"/>
      <c r="I32" s="2359"/>
      <c r="J32" s="2403"/>
      <c r="K32" s="293">
        <v>9</v>
      </c>
    </row>
    <row r="33" spans="1:11" ht="18" customHeight="1">
      <c r="A33" s="6">
        <v>3</v>
      </c>
      <c r="B33" s="2363"/>
      <c r="C33" s="95">
        <v>10</v>
      </c>
      <c r="D33" s="2413"/>
      <c r="E33" s="2414"/>
      <c r="F33" s="2414"/>
      <c r="G33" s="2415"/>
      <c r="H33" s="2398" t="str">
        <f>LOOKUP($A33*100+$C33,matrix!N$539:N$543,matrix!L$539:L$543)</f>
        <v>Sorbentų chemija paskaita   [[doc. T. Kochanė]]     PChA</v>
      </c>
      <c r="I33" s="1736"/>
      <c r="J33" s="2403"/>
      <c r="K33" s="352">
        <v>10</v>
      </c>
    </row>
    <row r="34" spans="1:11" ht="38.25" customHeight="1" thickBot="1">
      <c r="A34" s="6">
        <v>3</v>
      </c>
      <c r="B34" s="2363"/>
      <c r="C34" s="95">
        <v>11</v>
      </c>
      <c r="D34" s="2413"/>
      <c r="E34" s="2414"/>
      <c r="F34" s="2414"/>
      <c r="G34" s="2415"/>
      <c r="H34" s="2399"/>
      <c r="I34" s="1736"/>
      <c r="J34" s="2403"/>
      <c r="K34" s="289">
        <v>11</v>
      </c>
    </row>
    <row r="35" spans="1:11" ht="26.25" customHeight="1">
      <c r="A35" s="6">
        <v>3</v>
      </c>
      <c r="B35" s="2363"/>
      <c r="C35" s="149">
        <v>12</v>
      </c>
      <c r="D35" s="2413"/>
      <c r="E35" s="2414"/>
      <c r="F35" s="2414"/>
      <c r="G35" s="2415"/>
      <c r="H35" s="2398" t="str">
        <f>LOOKUP($A35*100+$C35,matrix!N$539:N$543,matrix!L$539:L$543)</f>
        <v>Sorbentų chemija, laboratoriniai   darbai[[doc. T. Kochanė]]     PChL</v>
      </c>
      <c r="I35" s="1607"/>
      <c r="J35" s="2403"/>
      <c r="K35" s="288">
        <v>12</v>
      </c>
    </row>
    <row r="36" spans="1:11" ht="16.5" customHeight="1" thickBot="1">
      <c r="A36" s="6">
        <v>3</v>
      </c>
      <c r="B36" s="2363"/>
      <c r="C36" s="149">
        <v>13</v>
      </c>
      <c r="D36" s="2416"/>
      <c r="E36" s="2417"/>
      <c r="F36" s="2417"/>
      <c r="G36" s="2418"/>
      <c r="H36" s="2399"/>
      <c r="I36" s="1608"/>
      <c r="J36" s="2403"/>
      <c r="K36" s="288">
        <v>13</v>
      </c>
    </row>
    <row r="37" spans="1:11" ht="18.75" customHeight="1" thickBot="1">
      <c r="A37" s="6">
        <v>3</v>
      </c>
      <c r="B37" s="2363"/>
      <c r="C37" s="95">
        <v>14</v>
      </c>
      <c r="D37" s="1015"/>
      <c r="E37" s="1168"/>
      <c r="F37" s="357"/>
      <c r="G37" s="1661"/>
      <c r="H37" s="1662"/>
      <c r="I37" s="993"/>
      <c r="J37" s="2403"/>
      <c r="K37" s="289">
        <v>14</v>
      </c>
    </row>
    <row r="38" spans="1:11" ht="17.25" customHeight="1" thickBot="1">
      <c r="A38" s="6">
        <v>3</v>
      </c>
      <c r="B38" s="2363"/>
      <c r="C38" s="95">
        <v>15</v>
      </c>
      <c r="D38" s="1013"/>
      <c r="E38" s="326"/>
      <c r="F38" s="929"/>
      <c r="G38" s="1660"/>
      <c r="I38" s="992"/>
      <c r="J38" s="2403"/>
      <c r="K38" s="289">
        <v>15</v>
      </c>
    </row>
    <row r="39" spans="1:11" ht="38.25" customHeight="1" thickBot="1">
      <c r="A39" s="6">
        <v>3</v>
      </c>
      <c r="B39" s="2363"/>
      <c r="C39" s="149">
        <v>16</v>
      </c>
      <c r="D39" s="2448" t="str">
        <f>LOOKUP($A39*100+$C39,matrix!N$518:N$524,matrix!L$518:L$524)</f>
        <v>Dujų chromatografija, lab. darbai  1/2 gr.[[doc.V.Vičkačkaitė]]  </v>
      </c>
      <c r="E39" s="1727"/>
      <c r="F39" s="2450"/>
      <c r="G39" s="917"/>
      <c r="H39" s="211"/>
      <c r="I39" s="994"/>
      <c r="J39" s="2403"/>
      <c r="K39" s="288">
        <v>16</v>
      </c>
    </row>
    <row r="40" spans="1:11" ht="32.25" customHeight="1" thickBot="1">
      <c r="A40" s="6">
        <v>3</v>
      </c>
      <c r="B40" s="2363"/>
      <c r="C40" s="149">
        <v>17</v>
      </c>
      <c r="D40" s="2449"/>
      <c r="E40" s="2424" t="str">
        <f>LOOKUP($A40*100+$C40,matrix!N$545:N$545,matrix!L$545:L$545)</f>
        <v> Elektrocheminė kinetika, paskaita ir seminaras       [[prof. A. Ramanavičius]]  FChA</v>
      </c>
      <c r="F40" s="2451"/>
      <c r="G40" s="371"/>
      <c r="H40" s="1550"/>
      <c r="I40" s="2357" t="s">
        <v>607</v>
      </c>
      <c r="J40" s="2403"/>
      <c r="K40" s="293">
        <v>17</v>
      </c>
    </row>
    <row r="41" spans="1:16" ht="36" customHeight="1" thickBot="1">
      <c r="A41" s="6">
        <v>3</v>
      </c>
      <c r="B41" s="2363"/>
      <c r="C41" s="132">
        <v>18</v>
      </c>
      <c r="D41" s="2448" t="str">
        <f>LOOKUP($A41*100+$C41,matrix!N$518:N$524,matrix!L$518:L$524)</f>
        <v>Dujų chromatografija, lab. darbai  1/2 gr.[[doc.V.Vičkačkaitė]]  </v>
      </c>
      <c r="E41" s="2425"/>
      <c r="F41" s="2450"/>
      <c r="G41" s="370"/>
      <c r="I41" s="2358"/>
      <c r="J41" s="2403"/>
      <c r="K41" s="353">
        <v>18</v>
      </c>
      <c r="P41" s="1098"/>
    </row>
    <row r="42" spans="1:11" ht="26.25" customHeight="1" thickBot="1">
      <c r="A42" s="6">
        <v>3</v>
      </c>
      <c r="B42" s="2364"/>
      <c r="C42" s="94">
        <v>19</v>
      </c>
      <c r="D42" s="2449"/>
      <c r="E42" s="2426"/>
      <c r="F42" s="2451"/>
      <c r="G42" s="377"/>
      <c r="H42" s="412"/>
      <c r="I42" s="2359"/>
      <c r="J42" s="2404"/>
      <c r="K42" s="363">
        <v>19</v>
      </c>
    </row>
    <row r="43" spans="2:11" ht="9" customHeight="1" thickBot="1">
      <c r="B43" s="87"/>
      <c r="C43" s="282"/>
      <c r="D43" s="111"/>
      <c r="E43" s="85"/>
      <c r="F43" s="85"/>
      <c r="G43" s="85"/>
      <c r="H43" s="98"/>
      <c r="I43" s="99"/>
      <c r="J43" s="514"/>
      <c r="K43" s="292"/>
    </row>
    <row r="44" spans="1:11" ht="24" customHeight="1" thickBot="1">
      <c r="A44" s="6">
        <v>4</v>
      </c>
      <c r="B44" s="2362" t="s">
        <v>62</v>
      </c>
      <c r="C44" s="138">
        <v>8</v>
      </c>
      <c r="D44" s="2443" t="str">
        <f>LOOKUP($A44*100+$C44,matrix!N$518:N$531,matrix!L$518:L$531)</f>
        <v>Dujų chromatografija  [[prof.V.Vičkačkaitė]]  AChA</v>
      </c>
      <c r="E44" s="1481"/>
      <c r="F44" s="2424" t="str">
        <f>LOOKUP($A44*100+$C44,matrix!N$568:N$568,matrix!L$568:L$568)</f>
        <v>Kietafazės reakcijos paskaita ir seminaras[[prof. A.Kareiva]]    ASA</v>
      </c>
      <c r="G44" s="72"/>
      <c r="H44" s="533"/>
      <c r="I44" s="2419" t="str">
        <f>LOOKUP($A44*100+$C44,matrix!N$500:N$517,matrix!L$500:L$517)</f>
        <v>Kietafazės reakcijos, paskaita ir seminaras[[prof. A.Kareiva]]    ASA</v>
      </c>
      <c r="J44" s="513"/>
      <c r="K44" s="287">
        <v>8</v>
      </c>
    </row>
    <row r="45" spans="1:11" ht="27" customHeight="1" thickBot="1">
      <c r="A45" s="6">
        <v>4</v>
      </c>
      <c r="B45" s="2363"/>
      <c r="C45" s="149">
        <v>9</v>
      </c>
      <c r="D45" s="2444"/>
      <c r="F45" s="2425"/>
      <c r="G45" s="66"/>
      <c r="H45" s="509"/>
      <c r="I45" s="2420"/>
      <c r="J45" s="2402" t="str">
        <f>LOOKUP($A45*100+$C45,matrix!N$485:N$499,matrix!L$485:L$499)</f>
        <v>Mikroorganizmų genetika   paskaita ir seminaras[[dr.R.Šapranauskas ]]   JGMC, R203</v>
      </c>
      <c r="K45" s="288">
        <v>9</v>
      </c>
    </row>
    <row r="46" spans="1:11" ht="19.5" customHeight="1" thickBot="1">
      <c r="A46" s="6">
        <v>4</v>
      </c>
      <c r="B46" s="2363"/>
      <c r="C46" s="95">
        <v>10</v>
      </c>
      <c r="D46" s="2398" t="str">
        <f>LOOKUP($A47*100+$C47,matrix!N$518:N$531,matrix!L$518:L$531)</f>
        <v> Spektroskopiniai analizės metodai  [[prof.S.Tautkus ]  AChA</v>
      </c>
      <c r="E46" s="1481"/>
      <c r="F46" s="2425"/>
      <c r="G46" s="2360" t="s">
        <v>604</v>
      </c>
      <c r="H46" s="89"/>
      <c r="I46" s="2420"/>
      <c r="J46" s="2403"/>
      <c r="K46" s="289">
        <v>10</v>
      </c>
    </row>
    <row r="47" spans="1:11" ht="35.25" customHeight="1" thickBot="1">
      <c r="A47" s="6">
        <v>4</v>
      </c>
      <c r="B47" s="2363"/>
      <c r="C47" s="95">
        <v>11</v>
      </c>
      <c r="D47" s="2399"/>
      <c r="F47" s="2426"/>
      <c r="G47" s="2361"/>
      <c r="H47" s="524"/>
      <c r="I47" s="2421"/>
      <c r="J47" s="2404"/>
      <c r="K47" s="289">
        <v>11</v>
      </c>
    </row>
    <row r="48" spans="1:11" ht="50.25" customHeight="1" thickBot="1">
      <c r="A48" s="6">
        <v>4</v>
      </c>
      <c r="B48" s="2363"/>
      <c r="C48" s="149">
        <v>12</v>
      </c>
      <c r="D48" s="467"/>
      <c r="E48" s="72"/>
      <c r="F48" s="809"/>
      <c r="G48" s="1536" t="str">
        <f>LOOKUP($A49*100+$C49,matrix!N$550:N$562,matrix!L$550:L$562)</f>
        <v>Modernioji organinė sintezė, seminaras          [[lekt. I. Karpavičienė]]   155 k.</v>
      </c>
      <c r="H48" s="89"/>
      <c r="I48" s="2245" t="str">
        <f>LOOKUP($A49*100+$C49,matrix!N$500:N$517,matrix!L$500:L$517)</f>
        <v>  f-Elementų chemija ir fizika, paskaita ir tiriamasis darbas   [[doc. A.Katelnikovas]]   TGA</v>
      </c>
      <c r="J48" s="2322" t="str">
        <f>LOOKUP($A48*100+$C48,matrix!N$485:N$499,matrix!L$485:L$499)</f>
        <v>Sintetinė biologija, paskaita ir seminaras[[dr.L.Mažutis]]  JGMC, R203</v>
      </c>
      <c r="K48" s="288">
        <v>12</v>
      </c>
    </row>
    <row r="49" spans="1:11" ht="37.5" customHeight="1" thickBot="1">
      <c r="A49" s="6">
        <v>4</v>
      </c>
      <c r="B49" s="2363"/>
      <c r="C49" s="149">
        <v>13</v>
      </c>
      <c r="D49" s="494"/>
      <c r="E49" s="66"/>
      <c r="F49" s="827"/>
      <c r="G49" s="1274"/>
      <c r="H49" s="71"/>
      <c r="I49" s="2408"/>
      <c r="J49" s="2323"/>
      <c r="K49" s="288">
        <v>13</v>
      </c>
    </row>
    <row r="50" spans="1:11" ht="33" customHeight="1" thickBot="1">
      <c r="A50" s="6">
        <v>4</v>
      </c>
      <c r="B50" s="2363"/>
      <c r="C50" s="95">
        <v>14</v>
      </c>
      <c r="D50" s="2398" t="str">
        <f>LOOKUP($A50*100+$C50,matrix!N$518:N$532,matrix!L$518:L$532)</f>
        <v>Imunoanalizė   [[prof. A.Ramanavičienė]]   AChA</v>
      </c>
      <c r="E50" s="2427"/>
      <c r="F50" s="2445"/>
      <c r="G50" s="1226"/>
      <c r="H50" s="2422"/>
      <c r="I50" s="2246"/>
      <c r="J50" s="2401"/>
      <c r="K50" s="289">
        <v>14</v>
      </c>
    </row>
    <row r="51" spans="1:11" ht="18" customHeight="1" thickBot="1">
      <c r="A51" s="6">
        <v>4</v>
      </c>
      <c r="B51" s="2363"/>
      <c r="C51" s="95">
        <v>15</v>
      </c>
      <c r="D51" s="2399"/>
      <c r="E51" s="2428"/>
      <c r="F51" s="2446"/>
      <c r="G51" s="1228"/>
      <c r="H51" s="2422"/>
      <c r="I51" s="900"/>
      <c r="J51" s="812"/>
      <c r="K51" s="289">
        <v>15</v>
      </c>
    </row>
    <row r="52" spans="1:11" ht="37.5" customHeight="1" thickBot="1">
      <c r="A52" s="6">
        <v>4</v>
      </c>
      <c r="B52" s="2363"/>
      <c r="C52" s="149">
        <v>16</v>
      </c>
      <c r="D52" s="2398" t="str">
        <f>LOOKUP($A52*100+$C52,matrix!N$518:N$532,matrix!L$518:L$532)</f>
        <v>Imunoanalizė, tiriamasis darbas   (1/2 gr.  1/2 sav.)    [[prof. A.Ramanavičienė]]   AChL</v>
      </c>
      <c r="E52" s="2398" t="str">
        <f>LOOKUP($A52*100+$C52,matrix!N$549:N$549,matrix!L$549:L$549)</f>
        <v>Spektrinės elipsometrijos sustiprintos paviršiaus plazmonų rezonansų taikymas[[asist. I. Plikusienė]]   FTMC, Saulėtekio al. 7</v>
      </c>
      <c r="F52" s="2447"/>
      <c r="G52" s="1227"/>
      <c r="H52" s="2423"/>
      <c r="I52" s="2245"/>
      <c r="J52" s="813"/>
      <c r="K52" s="288">
        <v>16</v>
      </c>
    </row>
    <row r="53" spans="1:11" ht="37.5" customHeight="1" thickBot="1">
      <c r="A53" s="6">
        <v>4</v>
      </c>
      <c r="B53" s="2363"/>
      <c r="C53" s="143">
        <v>17</v>
      </c>
      <c r="D53" s="2399"/>
      <c r="E53" s="2409"/>
      <c r="F53" s="825"/>
      <c r="G53" s="71"/>
      <c r="H53" s="393"/>
      <c r="I53" s="2246"/>
      <c r="J53" s="561"/>
      <c r="K53" s="294">
        <v>17</v>
      </c>
    </row>
    <row r="54" spans="1:11" ht="16.5" customHeight="1" thickBot="1">
      <c r="A54" s="6">
        <v>4</v>
      </c>
      <c r="B54" s="2363"/>
      <c r="C54" s="361">
        <v>18</v>
      </c>
      <c r="D54" s="394"/>
      <c r="E54" s="2409"/>
      <c r="F54" s="826"/>
      <c r="G54" s="376"/>
      <c r="H54" s="511"/>
      <c r="I54" s="1017"/>
      <c r="J54" s="515"/>
      <c r="K54" s="362">
        <v>18</v>
      </c>
    </row>
    <row r="55" spans="1:11" ht="13.5" customHeight="1" thickBot="1">
      <c r="A55" s="6">
        <v>4</v>
      </c>
      <c r="B55" s="2364"/>
      <c r="C55" s="94">
        <v>19</v>
      </c>
      <c r="D55" s="21"/>
      <c r="E55" s="2399"/>
      <c r="F55" s="545"/>
      <c r="G55" s="104"/>
      <c r="H55" s="508"/>
      <c r="I55" s="410"/>
      <c r="J55" s="512"/>
      <c r="K55" s="290">
        <v>19</v>
      </c>
    </row>
    <row r="56" spans="2:11" ht="15" customHeight="1" thickBot="1">
      <c r="B56" s="84"/>
      <c r="C56" s="281"/>
      <c r="D56" s="88"/>
      <c r="E56" s="499"/>
      <c r="F56" s="560"/>
      <c r="G56" s="88"/>
      <c r="H56" s="499"/>
      <c r="I56" s="518"/>
      <c r="J56" s="516"/>
      <c r="K56" s="292"/>
    </row>
    <row r="57" spans="1:11" ht="12.75" customHeight="1" thickBot="1">
      <c r="A57" s="6">
        <v>5</v>
      </c>
      <c r="B57" s="2362" t="s">
        <v>63</v>
      </c>
      <c r="C57" s="282">
        <v>8</v>
      </c>
      <c r="D57" s="263"/>
      <c r="E57" s="264"/>
      <c r="F57" s="264"/>
      <c r="G57" s="264"/>
      <c r="H57" s="263"/>
      <c r="I57" s="2405" t="s">
        <v>94</v>
      </c>
      <c r="J57" s="515"/>
      <c r="K57" s="328">
        <v>8</v>
      </c>
    </row>
    <row r="58" spans="1:11" ht="15" customHeight="1" thickBot="1">
      <c r="A58" s="6">
        <v>5</v>
      </c>
      <c r="B58" s="2363"/>
      <c r="C58" s="147">
        <v>9</v>
      </c>
      <c r="D58" s="297"/>
      <c r="E58" s="298"/>
      <c r="F58" s="299"/>
      <c r="G58" s="299"/>
      <c r="H58" s="327"/>
      <c r="I58" s="2406"/>
      <c r="J58" s="517"/>
      <c r="K58" s="329">
        <v>9</v>
      </c>
    </row>
    <row r="59" spans="1:11" ht="11.25" customHeight="1">
      <c r="A59" s="6">
        <v>5</v>
      </c>
      <c r="B59" s="2363"/>
      <c r="C59" s="283">
        <v>10</v>
      </c>
      <c r="D59" s="2410" t="s">
        <v>42</v>
      </c>
      <c r="E59" s="2411"/>
      <c r="F59" s="2411"/>
      <c r="G59" s="2411"/>
      <c r="H59" s="2412"/>
      <c r="I59" s="2406"/>
      <c r="J59" s="2322" t="str">
        <f>LOOKUP($A59*100+$C59,matrix!N$489:N$499,matrix!L$489:L$499)</f>
        <v>Molekulinė vėžio biologija ir imunologija   [[dr.K.Sužiedėlis]]   JGMC,  R406</v>
      </c>
      <c r="K59" s="295">
        <v>10</v>
      </c>
    </row>
    <row r="60" spans="1:11" ht="11.25" customHeight="1">
      <c r="A60" s="6">
        <v>5</v>
      </c>
      <c r="B60" s="2363"/>
      <c r="C60" s="283">
        <v>11</v>
      </c>
      <c r="D60" s="2413"/>
      <c r="E60" s="2414"/>
      <c r="F60" s="2414"/>
      <c r="G60" s="2414"/>
      <c r="H60" s="2415"/>
      <c r="I60" s="2406"/>
      <c r="J60" s="2323"/>
      <c r="K60" s="295">
        <v>11</v>
      </c>
    </row>
    <row r="61" spans="1:11" ht="24" customHeight="1">
      <c r="A61" s="6">
        <v>5</v>
      </c>
      <c r="B61" s="2363"/>
      <c r="C61" s="151">
        <v>12</v>
      </c>
      <c r="D61" s="2413"/>
      <c r="E61" s="2414"/>
      <c r="F61" s="2414"/>
      <c r="G61" s="2414"/>
      <c r="H61" s="2415"/>
      <c r="I61" s="2406"/>
      <c r="J61" s="2323"/>
      <c r="K61" s="296">
        <v>12</v>
      </c>
    </row>
    <row r="62" spans="1:11" ht="21.75" customHeight="1">
      <c r="A62" s="6">
        <v>5</v>
      </c>
      <c r="B62" s="2363"/>
      <c r="C62" s="151">
        <v>13</v>
      </c>
      <c r="D62" s="2413"/>
      <c r="E62" s="2414"/>
      <c r="F62" s="2414"/>
      <c r="G62" s="2414"/>
      <c r="H62" s="2415"/>
      <c r="I62" s="2406"/>
      <c r="J62" s="2323"/>
      <c r="K62" s="296">
        <v>13</v>
      </c>
    </row>
    <row r="63" spans="1:11" ht="14.25" customHeight="1" thickBot="1">
      <c r="A63" s="6">
        <v>5</v>
      </c>
      <c r="B63" s="2363"/>
      <c r="C63" s="283">
        <v>14</v>
      </c>
      <c r="D63" s="2416"/>
      <c r="E63" s="2417"/>
      <c r="F63" s="2417"/>
      <c r="G63" s="2417"/>
      <c r="H63" s="2418"/>
      <c r="I63" s="2407"/>
      <c r="J63" s="2401"/>
      <c r="K63" s="295">
        <v>14</v>
      </c>
    </row>
    <row r="64" spans="1:11" ht="22.5" customHeight="1" thickBot="1">
      <c r="A64" s="6">
        <v>5</v>
      </c>
      <c r="B64" s="2364"/>
      <c r="C64" s="130">
        <v>15</v>
      </c>
      <c r="D64" s="569"/>
      <c r="E64" s="212"/>
      <c r="F64" s="570"/>
      <c r="G64" s="570"/>
      <c r="H64" s="569"/>
      <c r="I64" s="742"/>
      <c r="J64" s="571"/>
      <c r="K64" s="330">
        <v>15</v>
      </c>
    </row>
  </sheetData>
  <sheetProtection/>
  <mergeCells count="52">
    <mergeCell ref="D41:D42"/>
    <mergeCell ref="F39:F40"/>
    <mergeCell ref="F41:F42"/>
    <mergeCell ref="D39:D40"/>
    <mergeCell ref="G22:G24"/>
    <mergeCell ref="B31:B42"/>
    <mergeCell ref="B4:B14"/>
    <mergeCell ref="D16:F19"/>
    <mergeCell ref="B16:B26"/>
    <mergeCell ref="B57:B64"/>
    <mergeCell ref="B44:B55"/>
    <mergeCell ref="D44:D45"/>
    <mergeCell ref="D46:D47"/>
    <mergeCell ref="D50:D51"/>
    <mergeCell ref="F50:F52"/>
    <mergeCell ref="F44:F47"/>
    <mergeCell ref="D1:K1"/>
    <mergeCell ref="J24:J26"/>
    <mergeCell ref="I16:I19"/>
    <mergeCell ref="I20:I21"/>
    <mergeCell ref="G10:G12"/>
    <mergeCell ref="E12:E14"/>
    <mergeCell ref="D7:D8"/>
    <mergeCell ref="D9:D10"/>
    <mergeCell ref="D4:D6"/>
    <mergeCell ref="J4:J10"/>
    <mergeCell ref="I48:I50"/>
    <mergeCell ref="I44:I47"/>
    <mergeCell ref="H50:H52"/>
    <mergeCell ref="D59:H63"/>
    <mergeCell ref="E40:E42"/>
    <mergeCell ref="D31:G36"/>
    <mergeCell ref="E50:E51"/>
    <mergeCell ref="E52:E55"/>
    <mergeCell ref="I31:I32"/>
    <mergeCell ref="D52:D53"/>
    <mergeCell ref="J11:J13"/>
    <mergeCell ref="J17:J23"/>
    <mergeCell ref="I4:I7"/>
    <mergeCell ref="I8:I11"/>
    <mergeCell ref="H12:H14"/>
    <mergeCell ref="E4:H9"/>
    <mergeCell ref="G46:G47"/>
    <mergeCell ref="J59:J63"/>
    <mergeCell ref="J45:J47"/>
    <mergeCell ref="J31:J42"/>
    <mergeCell ref="J48:J50"/>
    <mergeCell ref="I40:I42"/>
    <mergeCell ref="I52:I53"/>
    <mergeCell ref="H35:H36"/>
    <mergeCell ref="I57:I63"/>
    <mergeCell ref="H33:H34"/>
  </mergeCells>
  <printOptions/>
  <pageMargins left="0.2755905511811024" right="0.15748031496062992" top="0.2755905511811024" bottom="0.1968503937007874" header="0.2362204724409449" footer="0.15748031496062992"/>
  <pageSetup horizontalDpi="600" verticalDpi="600" orientation="portrait" paperSize="8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Chemijos Fakultetas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Jurgis Barkauskas</dc:creator>
  <cp:keywords/>
  <dc:description/>
  <cp:lastModifiedBy>Giedre</cp:lastModifiedBy>
  <cp:lastPrinted>2018-10-17T12:50:52Z</cp:lastPrinted>
  <dcterms:created xsi:type="dcterms:W3CDTF">2000-08-21T12:36:39Z</dcterms:created>
  <dcterms:modified xsi:type="dcterms:W3CDTF">2018-10-17T12:52:37Z</dcterms:modified>
  <cp:category/>
  <cp:version/>
  <cp:contentType/>
  <cp:contentStatus/>
</cp:coreProperties>
</file>