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8460" windowHeight="5235" tabRatio="376" activeTab="2"/>
  </bookViews>
  <sheets>
    <sheet name="matrix" sheetId="1" r:id="rId1"/>
    <sheet name="lasv.aud." sheetId="2" r:id="rId2"/>
    <sheet name="I kursas" sheetId="3" r:id="rId3"/>
    <sheet name="II kursas " sheetId="4" r:id="rId4"/>
    <sheet name="III k" sheetId="5" r:id="rId5"/>
    <sheet name="IV k" sheetId="6" r:id="rId6"/>
    <sheet name="IM" sheetId="7" r:id="rId7"/>
    <sheet name="IIM" sheetId="8" r:id="rId8"/>
    <sheet name="Sheet1" sheetId="9" r:id="rId9"/>
    <sheet name="Sheet2" sheetId="10" r:id="rId10"/>
    <sheet name="Sheet3" sheetId="11" r:id="rId11"/>
  </sheets>
  <definedNames>
    <definedName name="_xlnm._FilterDatabase" localSheetId="0" hidden="1">'matrix'!$A$3:$N$624</definedName>
  </definedNames>
  <calcPr fullCalcOnLoad="1"/>
</workbook>
</file>

<file path=xl/comments2.xml><?xml version="1.0" encoding="utf-8"?>
<comments xmlns="http://schemas.openxmlformats.org/spreadsheetml/2006/main">
  <authors>
    <author>Terese</author>
    <author>Giedre</author>
  </authors>
  <commentList>
    <comment ref="I8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nuo 15-17 visuomen sveikata, I k, bak. (MF)</t>
        </r>
      </text>
    </comment>
    <comment ref="S1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fiziku 40 stud</t>
        </r>
      </text>
    </comment>
    <comment ref="Y2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18,30</t>
        </r>
      </text>
    </comment>
    <comment ref="Q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nuo 11 01 eina i laboratorija, aud. Laisva
Ateina masevičius iš FChA  ir OChA biochemijos pratybos 10-11;  11-12
</t>
        </r>
      </text>
    </comment>
    <comment ref="D2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Pilipavočius iki 11 01 Dodonova nuo 11 01</t>
        </r>
      </text>
    </comment>
    <comment ref="F2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Dodonova, Pilipavičius</t>
        </r>
      </text>
    </comment>
    <comment ref="L7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uima org. Medikai Dodonova. Perspėti kai ateis senjorai</t>
        </r>
      </text>
    </comment>
    <comment ref="T18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30 stud. ,13-14,30 pask.
 lab.d. III 11,30-14
2-9 sav iki 1101</t>
        </r>
      </text>
    </comment>
    <comment ref="O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Biochemijos paskaita III k. 80 stud</t>
        </r>
      </text>
    </comment>
    <comment ref="O7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nuo 11 11 laisva</t>
        </r>
      </text>
    </comment>
    <comment ref="B26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iki 11 01 pratybos</t>
        </r>
      </text>
    </comment>
    <comment ref="B2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iki 11 01, paskaita paskui Grigoravičiūtė </t>
        </r>
      </text>
    </comment>
    <comment ref="B21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maža auditorija</t>
        </r>
      </text>
    </comment>
    <comment ref="E21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iki 10.26 paskui eina į KAD  nuo 10-11 val.pratybos biochemijos nmch gr.</t>
        </r>
      </text>
    </comment>
    <comment ref="R21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pratybos 1 gr. iki 10 26, nuo 10,31  į KDA 11-12 val.
Ateina Barkauskas su fizikais</t>
        </r>
      </text>
    </comment>
    <comment ref="W17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09 05 perlaik  cesiulis; </t>
        </r>
      </text>
    </comment>
    <comment ref="F33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15 stud.ChF gretutiniai pedagogai, dest.Voronovič (didaktika) DERINTI aud.
Vida Vič su medikais pratubod 14-16 1/2 sav.</t>
        </r>
      </text>
    </comment>
    <comment ref="F3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? Konsultacijos, tik 2 stud.</t>
        </r>
      </text>
    </comment>
    <comment ref="A4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39 vietos</t>
        </r>
      </text>
    </comment>
    <comment ref="N16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48 vietos</t>
        </r>
      </text>
    </comment>
    <comment ref="N4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110 vietų</t>
        </r>
      </text>
    </comment>
    <comment ref="N2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22 vietos</t>
        </r>
      </text>
    </comment>
    <comment ref="A16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40 vietų</t>
        </r>
      </text>
    </comment>
    <comment ref="A10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30 vietų</t>
        </r>
      </text>
    </comment>
    <comment ref="A2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34 vietos</t>
        </r>
      </text>
    </comment>
    <comment ref="F17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Ramanavčius nuo 10 26 neturi auditorijos..., kelti į antradienį II mag nano</t>
        </r>
      </text>
    </comment>
    <comment ref="F2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15 stud.ChF gretutiniai pedagogai, dest.Voronovič (didaktika) DERINTI aud.
Vida Vič su medikais pratubod 14-16 1/2 sav.</t>
        </r>
      </text>
    </comment>
    <comment ref="D26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iš KDA</t>
        </r>
      </text>
    </comment>
    <comment ref="U29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09 25 13-16,30 Strateginė sesija</t>
        </r>
      </text>
    </comment>
    <comment ref="S23" authorId="1">
      <text>
        <r>
          <rPr>
            <b/>
            <sz val="9"/>
            <rFont val="Tahoma"/>
            <family val="2"/>
          </rPr>
          <t>Giedre:</t>
        </r>
        <r>
          <rPr>
            <sz val="9"/>
            <rFont val="Tahoma"/>
            <family val="2"/>
          </rPr>
          <t xml:space="preserve">
09 25 tumkevičius iš TChA</t>
        </r>
      </text>
    </comment>
    <comment ref="I12" authorId="1">
      <text>
        <r>
          <rPr>
            <b/>
            <sz val="9"/>
            <rFont val="Tahoma"/>
            <family val="0"/>
          </rPr>
          <t>Giedre:</t>
        </r>
        <r>
          <rPr>
            <sz val="9"/>
            <rFont val="Tahoma"/>
            <family val="0"/>
          </rPr>
          <t xml:space="preserve">
15.00-16.30 val.</t>
        </r>
      </text>
    </comment>
    <comment ref="O12" authorId="1">
      <text>
        <r>
          <rPr>
            <b/>
            <sz val="9"/>
            <rFont val="Tahoma"/>
            <family val="0"/>
          </rPr>
          <t>Giedre:</t>
        </r>
        <r>
          <rPr>
            <sz val="9"/>
            <rFont val="Tahoma"/>
            <family val="0"/>
          </rPr>
          <t xml:space="preserve">
Mokymai 09 12 9-12 val. Irina</t>
        </r>
      </text>
    </comment>
  </commentList>
</comments>
</file>

<file path=xl/comments6.xml><?xml version="1.0" encoding="utf-8"?>
<comments xmlns="http://schemas.openxmlformats.org/spreadsheetml/2006/main">
  <authors>
    <author>Terese</author>
  </authors>
  <commentList>
    <comment ref="J2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pasirenkamasis</t>
        </r>
      </text>
    </comment>
    <comment ref="J22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pasirenkamasi</t>
        </r>
        <r>
          <rPr>
            <sz val="9"/>
            <rFont val="Tahoma"/>
            <family val="2"/>
          </rPr>
          <t>s</t>
        </r>
      </text>
    </comment>
  </commentList>
</comments>
</file>

<file path=xl/comments8.xml><?xml version="1.0" encoding="utf-8"?>
<comments xmlns="http://schemas.openxmlformats.org/spreadsheetml/2006/main">
  <authors>
    <author>Terese</author>
  </authors>
  <commentList>
    <comment ref="J45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8 stud.</t>
        </r>
      </text>
    </comment>
    <comment ref="J48" authorId="0">
      <text>
        <r>
          <rPr>
            <b/>
            <sz val="9"/>
            <rFont val="Tahoma"/>
            <family val="2"/>
          </rPr>
          <t>Terese:</t>
        </r>
        <r>
          <rPr>
            <sz val="9"/>
            <rFont val="Tahoma"/>
            <family val="2"/>
          </rPr>
          <t xml:space="preserve">
12 stud</t>
        </r>
      </text>
    </comment>
  </commentList>
</comments>
</file>

<file path=xl/sharedStrings.xml><?xml version="1.0" encoding="utf-8"?>
<sst xmlns="http://schemas.openxmlformats.org/spreadsheetml/2006/main" count="2618" uniqueCount="908">
  <si>
    <t>TECHN</t>
  </si>
  <si>
    <t>sav. d.</t>
  </si>
  <si>
    <t>prad.</t>
  </si>
  <si>
    <t>pab.</t>
  </si>
  <si>
    <t>DALYKAS</t>
  </si>
  <si>
    <t>SEM.</t>
  </si>
  <si>
    <t>GRUPĖ</t>
  </si>
  <si>
    <t>val.</t>
  </si>
  <si>
    <t>DĖSTYTOJAI</t>
  </si>
  <si>
    <t>Aud.</t>
  </si>
  <si>
    <t>Katedra</t>
  </si>
  <si>
    <t>E</t>
  </si>
  <si>
    <t>AChA</t>
  </si>
  <si>
    <t>MIF</t>
  </si>
  <si>
    <t>PChA</t>
  </si>
  <si>
    <t xml:space="preserve">Bendroji chemija, lab. darbai  </t>
  </si>
  <si>
    <t>UKI</t>
  </si>
  <si>
    <t>OChA</t>
  </si>
  <si>
    <t>FChA</t>
  </si>
  <si>
    <t>KDA</t>
  </si>
  <si>
    <t>NChA</t>
  </si>
  <si>
    <t>AChK</t>
  </si>
  <si>
    <t>FF</t>
  </si>
  <si>
    <t>OChK</t>
  </si>
  <si>
    <t>OChL</t>
  </si>
  <si>
    <t>FChK</t>
  </si>
  <si>
    <t>FChL</t>
  </si>
  <si>
    <t>AChL</t>
  </si>
  <si>
    <t xml:space="preserve">Kvantinė chemija   </t>
  </si>
  <si>
    <t xml:space="preserve">Bioorganinė chemija  </t>
  </si>
  <si>
    <t>PChK</t>
  </si>
  <si>
    <t xml:space="preserve">Cheminė technologija, lab. darbai  </t>
  </si>
  <si>
    <t>PChL</t>
  </si>
  <si>
    <t>N</t>
  </si>
  <si>
    <t>A</t>
  </si>
  <si>
    <t>AChSL</t>
  </si>
  <si>
    <t>F</t>
  </si>
  <si>
    <t>O</t>
  </si>
  <si>
    <t>P</t>
  </si>
  <si>
    <t>PChSL</t>
  </si>
  <si>
    <t>1M</t>
  </si>
  <si>
    <t>B</t>
  </si>
  <si>
    <t xml:space="preserve">Mokslo tiriamasis darbas  </t>
  </si>
  <si>
    <t>C</t>
  </si>
  <si>
    <t xml:space="preserve">[[prof. A. Kareiva]]  </t>
  </si>
  <si>
    <t>3M</t>
  </si>
  <si>
    <t xml:space="preserve">Dujų chromatografija  </t>
  </si>
  <si>
    <t>Cheminė technologija fizikams</t>
  </si>
  <si>
    <t>KF</t>
  </si>
  <si>
    <t>Cheminė technologija fizikams, lab. darbai</t>
  </si>
  <si>
    <t>MedF</t>
  </si>
  <si>
    <t>GRC</t>
  </si>
  <si>
    <t>OCHK</t>
  </si>
  <si>
    <t>KVK</t>
  </si>
  <si>
    <t>I   KURSAS</t>
  </si>
  <si>
    <t>CHEM-1</t>
  </si>
  <si>
    <t>CHEM-2</t>
  </si>
  <si>
    <t>CHEM-3</t>
  </si>
  <si>
    <t>BIOCHEMIKAI</t>
  </si>
  <si>
    <t>PIRMADIENIS</t>
  </si>
  <si>
    <t>ANTRADIENIS</t>
  </si>
  <si>
    <t>TREČIADIENIS</t>
  </si>
  <si>
    <t>KETVIRTADIENIS</t>
  </si>
  <si>
    <t>PENKTADIENIS</t>
  </si>
  <si>
    <t>II   KURSAS</t>
  </si>
  <si>
    <t>III   KURSAS</t>
  </si>
  <si>
    <t>CF</t>
  </si>
  <si>
    <t>ACHK</t>
  </si>
  <si>
    <t>FCHK</t>
  </si>
  <si>
    <t>PCHK</t>
  </si>
  <si>
    <t xml:space="preserve">[[prof.V.Daujotis]]  </t>
  </si>
  <si>
    <t xml:space="preserve">Kieto kūno ir paviršiaus tyrimo metodai   </t>
  </si>
  <si>
    <t xml:space="preserve">Kieto kūno ir paviršiaus tyrimo metodai lab. darbai   </t>
  </si>
  <si>
    <t xml:space="preserve">[[prof.A.Padarauskas]]  </t>
  </si>
  <si>
    <t xml:space="preserve">Plastikai ir kompozitai   </t>
  </si>
  <si>
    <t xml:space="preserve">[[doc.V.Vičkačkaitė]]  </t>
  </si>
  <si>
    <t>kartu</t>
  </si>
  <si>
    <t>MAGISTRANTŪRA   I    KURSAS</t>
  </si>
  <si>
    <t>Mokslinis darbas</t>
  </si>
  <si>
    <t>VAL.</t>
  </si>
  <si>
    <t xml:space="preserve">[[doc.A.Brukštus]]    </t>
  </si>
  <si>
    <t>I</t>
  </si>
  <si>
    <t>II</t>
  </si>
  <si>
    <t>III</t>
  </si>
  <si>
    <t>IV</t>
  </si>
  <si>
    <t>V</t>
  </si>
  <si>
    <t xml:space="preserve">Fizika   </t>
  </si>
  <si>
    <t xml:space="preserve">Organinė chemija , lab. darbai    </t>
  </si>
  <si>
    <t xml:space="preserve">Fizikinė chemija , lab. darbai  </t>
  </si>
  <si>
    <t xml:space="preserve">Analizinė chemija , lab. darbai  </t>
  </si>
  <si>
    <t>AChA tame tarpe 15 iki 18</t>
  </si>
  <si>
    <t>Kareiva</t>
  </si>
  <si>
    <t xml:space="preserve">[[doc.V.Aleksa]]    </t>
  </si>
  <si>
    <t>BNChL</t>
  </si>
  <si>
    <t>Mokslo tiriamasis darbas</t>
  </si>
  <si>
    <t xml:space="preserve">Cheminė technologija, lab. darbai  1/2 gr.   </t>
  </si>
  <si>
    <t>MIF 1kl.</t>
  </si>
  <si>
    <t>Barkausk</t>
  </si>
  <si>
    <t>Kaval</t>
  </si>
  <si>
    <t>Makuška</t>
  </si>
  <si>
    <t>Vičkačk</t>
  </si>
  <si>
    <t>Rozg</t>
  </si>
  <si>
    <t>nesikerta, nes dirba kas du menesius</t>
  </si>
  <si>
    <t>FF, DFA</t>
  </si>
  <si>
    <t>1/2sav, 1/2 gr.</t>
  </si>
  <si>
    <t xml:space="preserve">[[prof.J.Barkauskas]]       </t>
  </si>
  <si>
    <t xml:space="preserve">[[doc. V.Kubilius]]   </t>
  </si>
  <si>
    <t>tvarkoj, dirba individ</t>
  </si>
  <si>
    <t xml:space="preserve">[[prof.J.Barkauskas]]  </t>
  </si>
  <si>
    <t xml:space="preserve">[[prof.J.Barkauskas]]    </t>
  </si>
  <si>
    <t xml:space="preserve">[[prof..R.Makuška]]  </t>
  </si>
  <si>
    <t xml:space="preserve">[[prof.R.Makuška]]  </t>
  </si>
  <si>
    <t xml:space="preserve">[[prof. A. Kareiva]]     </t>
  </si>
  <si>
    <t xml:space="preserve">Neorganinės chemijos rinktiniai skyriai       </t>
  </si>
  <si>
    <t xml:space="preserve">[[prof.S.Tautkus]]     </t>
  </si>
  <si>
    <t xml:space="preserve">[[prof.S.Tautkus]]  </t>
  </si>
  <si>
    <t xml:space="preserve">[[doc.A.Kavaliauskas]]            </t>
  </si>
  <si>
    <t>Vareikis (fizik)</t>
  </si>
  <si>
    <t xml:space="preserve">Biochemija        </t>
  </si>
  <si>
    <t xml:space="preserve">Analizinė chemija          </t>
  </si>
  <si>
    <t xml:space="preserve">Fizikinė chemija , lab. darbai         </t>
  </si>
  <si>
    <t xml:space="preserve">[[prof.S.Tautkus]]    </t>
  </si>
  <si>
    <t xml:space="preserve">Cheminė technologija, lab. darbai    </t>
  </si>
  <si>
    <t xml:space="preserve">Cheminė technologija, lab. darbai 1/2 gr. </t>
  </si>
  <si>
    <t>padvigubinta</t>
  </si>
  <si>
    <t xml:space="preserve">Bendroji chemija       </t>
  </si>
  <si>
    <t>32+16</t>
  </si>
  <si>
    <t xml:space="preserve">Organinė chemija    </t>
  </si>
  <si>
    <t>KVR</t>
  </si>
  <si>
    <t xml:space="preserve">Bendroji biologija   </t>
  </si>
  <si>
    <t xml:space="preserve">[[prof.S.Tautkus]]           </t>
  </si>
  <si>
    <t>Bendr. chem. l. darb. gyd. med.(11-12 gr.)</t>
  </si>
  <si>
    <t>Bendr. chem. l. darb. gyd. med.(7-8 gr.)</t>
  </si>
  <si>
    <t>Bendr. chem. l. darb. gyd. med. (3-4 gr.)</t>
  </si>
  <si>
    <t>Bendr. chem. l. darb. gyd. med. (5-6 gr.)</t>
  </si>
  <si>
    <t>lab.d. / pratybos</t>
  </si>
  <si>
    <t>kartu3+5 gr.</t>
  </si>
  <si>
    <t>KRChem</t>
  </si>
  <si>
    <t>BOCH-1</t>
  </si>
  <si>
    <t>BOCH-2</t>
  </si>
  <si>
    <t xml:space="preserve">Anglų kalba                      </t>
  </si>
  <si>
    <t xml:space="preserve">Bendroji chemija, lab.darbai     </t>
  </si>
  <si>
    <r>
      <t xml:space="preserve">Anglų kalba                       </t>
    </r>
    <r>
      <rPr>
        <b/>
        <sz val="10"/>
        <rFont val="Times New Roman Baltic"/>
        <family val="1"/>
      </rPr>
      <t xml:space="preserve"> </t>
    </r>
  </si>
  <si>
    <t xml:space="preserve">Bendroji chemija, lab. darbai     </t>
  </si>
  <si>
    <t xml:space="preserve">[[doc.I.Rozgienė]]   </t>
  </si>
  <si>
    <t>KRCh</t>
  </si>
  <si>
    <t xml:space="preserve">CHEM-3 </t>
  </si>
  <si>
    <r>
      <t xml:space="preserve">Analizinė chemija , lab. darbai       </t>
    </r>
  </si>
  <si>
    <t xml:space="preserve">Chromatografiniai analizes metodai, lab.d.     </t>
  </si>
  <si>
    <t>TGA</t>
  </si>
  <si>
    <t>ASA</t>
  </si>
  <si>
    <t>ASA-37kamb. (Andriaus Sniadeckio auditorija)</t>
  </si>
  <si>
    <t>Bark/fizikai, pratyb.</t>
  </si>
  <si>
    <t xml:space="preserve">[[prof.J.Barkauskas ]]  </t>
  </si>
  <si>
    <t>Bendr. chem. pratybos. fizikams.</t>
  </si>
  <si>
    <t>Bendros.chem.paskaita fizikams</t>
  </si>
  <si>
    <t xml:space="preserve">[[prof.A.Malinauskas]]     </t>
  </si>
  <si>
    <t xml:space="preserve">Bendroji biologija, lab.darbai     </t>
  </si>
  <si>
    <t>AChLS</t>
  </si>
  <si>
    <t xml:space="preserve"> Fizikinė chemija, lab.darbai       </t>
  </si>
  <si>
    <t xml:space="preserve">[[prof.A.Padarauskas]]   </t>
  </si>
  <si>
    <t xml:space="preserve">[[doc.D.Plaušinaitis]]   </t>
  </si>
  <si>
    <t xml:space="preserve">Rentgeno spindulių  difrakcinė analizė   </t>
  </si>
  <si>
    <t xml:space="preserve">[[prof.S.Tautkus ]  </t>
  </si>
  <si>
    <t>FF, 105a</t>
  </si>
  <si>
    <r>
      <t>Fizika, lab.darbai (</t>
    </r>
    <r>
      <rPr>
        <b/>
        <sz val="10"/>
        <rFont val="Times New Roman Baltic"/>
        <family val="1"/>
      </rPr>
      <t>1/2 gr., 1/2 sav.</t>
    </r>
    <r>
      <rPr>
        <sz val="10"/>
        <rFont val="Times New Roman Baltic"/>
        <family val="1"/>
      </rPr>
      <t xml:space="preserve">)   </t>
    </r>
  </si>
  <si>
    <t>FF,105a</t>
  </si>
  <si>
    <t xml:space="preserve">Fizika , lab. darbai  (1/2 gr. 1/2 sav)         </t>
  </si>
  <si>
    <t xml:space="preserve">Organinių junginių sintezės  metodai, lab. darbai  </t>
  </si>
  <si>
    <t>8,30  Valiūnienė</t>
  </si>
  <si>
    <t xml:space="preserve">15,30 val.Organinė chemija , lab. darbai    </t>
  </si>
  <si>
    <t>Spektroskopiniai analizės metodai, lab. darbai  1/2 gr.</t>
  </si>
  <si>
    <t>Dujų chromatografija, lab. darbai  1/2 gr.</t>
  </si>
  <si>
    <t>Bakalauro darbas</t>
  </si>
  <si>
    <t>Bakaluro darbas</t>
  </si>
  <si>
    <t xml:space="preserve">[[prof.A.Ramanavičius]]   </t>
  </si>
  <si>
    <t>Praktika</t>
  </si>
  <si>
    <t>bus suskirstyta i kelias gr.</t>
  </si>
  <si>
    <t xml:space="preserve">Kristalų chemija     </t>
  </si>
  <si>
    <t xml:space="preserve"> Bendroji chemija, lab. darbai         </t>
  </si>
  <si>
    <r>
      <t>[[dr.</t>
    </r>
    <r>
      <rPr>
        <sz val="10"/>
        <rFont val="Times New Roman Baltic"/>
        <family val="0"/>
      </rPr>
      <t>K</t>
    </r>
    <r>
      <rPr>
        <sz val="10"/>
        <rFont val="Times New Roman Baltic"/>
        <family val="1"/>
      </rPr>
      <t xml:space="preserve">.Sužiedėlis]]   </t>
    </r>
  </si>
  <si>
    <t xml:space="preserve">Molekulinė vėžio biologija ir imunologija   </t>
  </si>
  <si>
    <r>
      <t xml:space="preserve">Funkcinių grupių blokavimo metodai  </t>
    </r>
    <r>
      <rPr>
        <sz val="10"/>
        <rFont val="Times New Roman Baltic"/>
        <family val="1"/>
      </rPr>
      <t xml:space="preserve">  </t>
    </r>
  </si>
  <si>
    <t xml:space="preserve">[[doc.V.Šeputienė]]  </t>
  </si>
  <si>
    <t xml:space="preserve">  Cheminės analizės kokybė   </t>
  </si>
  <si>
    <t>3+5</t>
  </si>
  <si>
    <t xml:space="preserve">[[prof.A.Padarauskas]  </t>
  </si>
  <si>
    <t xml:space="preserve">[[doc.A.Vareikis]]  </t>
  </si>
  <si>
    <t>kartu I ir II kursas</t>
  </si>
  <si>
    <t xml:space="preserve">Chromatografiniai analizės metodai, lab. darbai  1/2 gr.  1/2 sav.  </t>
  </si>
  <si>
    <t xml:space="preserve">Restauravimo metodų parinkimo ir suderinamumo su kultūros vertybių technologijomis pagrindai   </t>
  </si>
  <si>
    <t xml:space="preserve"> Spektroskopiniai analizės metodai  </t>
  </si>
  <si>
    <r>
      <t xml:space="preserve">Fizikinė chemija , lab. darbai </t>
    </r>
  </si>
  <si>
    <t xml:space="preserve">Molekulinė vėžio biologija ir imunologija, lab.d.  </t>
  </si>
  <si>
    <t>Begansk GF genet pratyb</t>
  </si>
  <si>
    <t>Bendroji ir organinė chemija GF genetikai)</t>
  </si>
  <si>
    <t>Fizikinės chemijos lab.d.biologams (8-12;  12-16)</t>
  </si>
  <si>
    <t>NTM</t>
  </si>
  <si>
    <t xml:space="preserve">Studijų įvadas      </t>
  </si>
  <si>
    <t>NanoMedžCh</t>
  </si>
  <si>
    <t>nano</t>
  </si>
  <si>
    <t xml:space="preserve">Organinių junginių analizės metodų taikymas medžiagotyroje   </t>
  </si>
  <si>
    <t xml:space="preserve">[[prof. A.Beganskienė]]   </t>
  </si>
  <si>
    <t>16+16</t>
  </si>
  <si>
    <t xml:space="preserve">Nanotechnologijose taikomi tyrimo metodai   </t>
  </si>
  <si>
    <t xml:space="preserve">[[prof.J.Barkauskas]]   </t>
  </si>
  <si>
    <t xml:space="preserve">[[prof.V.Vičkačkaitė]]   </t>
  </si>
  <si>
    <t xml:space="preserve">Dujų chromatografija   </t>
  </si>
  <si>
    <t xml:space="preserve">Rentgeno spindulių difrakcinė analizė   </t>
  </si>
  <si>
    <t xml:space="preserve">Rentgeno spindulių difrakcinė analizė, tiriamasis darbas   </t>
  </si>
  <si>
    <t xml:space="preserve">Dujų chromatografija, tiriamasis darbas   </t>
  </si>
  <si>
    <t xml:space="preserve">[[prof.V.Vičkačkaitė]]    </t>
  </si>
  <si>
    <t xml:space="preserve">Imunoanalizė   </t>
  </si>
  <si>
    <t>FF,424 kab. III R</t>
  </si>
  <si>
    <t>424 kab.  III R</t>
  </si>
  <si>
    <t>FF, 424 kab.  III R</t>
  </si>
  <si>
    <t xml:space="preserve">[[prof.R.Raudonis]]     </t>
  </si>
  <si>
    <t xml:space="preserve">[[prof.R.Raudonis]]  </t>
  </si>
  <si>
    <t>Bendr. chem. l. darb. Odontologai</t>
  </si>
  <si>
    <t>I M Makuška</t>
  </si>
  <si>
    <t xml:space="preserve">[[doc.V.Kubilius]]   </t>
  </si>
  <si>
    <t xml:space="preserve">Ramanavičienė </t>
  </si>
  <si>
    <t>vičkačk, med</t>
  </si>
  <si>
    <t xml:space="preserve">12,30 val. Chromatografiniai analizės metodai  </t>
  </si>
  <si>
    <t xml:space="preserve">[[prof.V.Vičkačkaitė]]  </t>
  </si>
  <si>
    <t>[[prof.V.Vičkačkaitė]]</t>
  </si>
  <si>
    <t xml:space="preserve">Organinių junginių analizės metodų taikymas medžiagotyroje, tiriamasis darbas   </t>
  </si>
  <si>
    <t>lab</t>
  </si>
  <si>
    <t xml:space="preserve">Anglų kalba , 1/2 gr. </t>
  </si>
  <si>
    <t xml:space="preserve"> Anglų kalba, 1/2 gr.  </t>
  </si>
  <si>
    <t xml:space="preserve">Rentgeno spindulių  difrakcinė analizė, lab. darbai   </t>
  </si>
  <si>
    <t xml:space="preserve">[[prof.V.Daujotis]]    </t>
  </si>
  <si>
    <t>lab.</t>
  </si>
  <si>
    <t xml:space="preserve">Kinetiniai ir elektrocheminiai analizės metodai   </t>
  </si>
  <si>
    <t xml:space="preserve">[[prof.A.Ramanavičius]]     </t>
  </si>
  <si>
    <t>BOCH</t>
  </si>
  <si>
    <t xml:space="preserve">Anglų kalba , 1/2 gr.   </t>
  </si>
  <si>
    <t xml:space="preserve"> Anglų kalba, 1/2 gr.   </t>
  </si>
  <si>
    <t xml:space="preserve">[[doc. A.Gruodis]]  </t>
  </si>
  <si>
    <t xml:space="preserve">Organinė chemija, lab. darbai   </t>
  </si>
  <si>
    <t xml:space="preserve">Fizika, lab.darbai 1/2 gr. 1/2 sav.   </t>
  </si>
  <si>
    <t xml:space="preserve">11,15 val. Organinė chemija , lab. darbai  </t>
  </si>
  <si>
    <t xml:space="preserve">[[prof.S.Tumkevičius]]   </t>
  </si>
  <si>
    <t xml:space="preserve"> Matematika        </t>
  </si>
  <si>
    <t xml:space="preserve">[[prof.J.Senvaitienė]]   </t>
  </si>
  <si>
    <t xml:space="preserve">Nanomedžiagos ir nanostruktūros: sintezė ir apibūdinimas  , tiriamasis darbas </t>
  </si>
  <si>
    <t>spec.lab.</t>
  </si>
  <si>
    <t>MED</t>
  </si>
  <si>
    <t>FIZIKA</t>
  </si>
  <si>
    <t xml:space="preserve"> Anglų kalba , 1/2 gr. </t>
  </si>
  <si>
    <r>
      <t xml:space="preserve"> Anglų kalba                       </t>
    </r>
    <r>
      <rPr>
        <b/>
        <sz val="10"/>
        <rFont val="Times New Roman Baltic"/>
        <family val="1"/>
      </rPr>
      <t xml:space="preserve"> </t>
    </r>
  </si>
  <si>
    <t>Kavaliauskas</t>
  </si>
  <si>
    <t>Tautkus</t>
  </si>
  <si>
    <t>Kiuberis</t>
  </si>
  <si>
    <t xml:space="preserve">[[doc.A.Valiūnienė ]]    </t>
  </si>
  <si>
    <t>bus</t>
  </si>
  <si>
    <t>BUS  Psichologija</t>
  </si>
  <si>
    <t>[[dėst.G.Rapolienė]]</t>
  </si>
  <si>
    <t>FlsF</t>
  </si>
  <si>
    <t xml:space="preserve">[[doc.A.Valiūnienė  ]]         </t>
  </si>
  <si>
    <t>FChA iki 11 01</t>
  </si>
  <si>
    <t>15,30 BUS  Sociologija</t>
  </si>
  <si>
    <t xml:space="preserve">[[prof.S.Budrienė]]  </t>
  </si>
  <si>
    <t>xx xx</t>
  </si>
  <si>
    <t>I  kursas</t>
  </si>
  <si>
    <t>[[doc.D.Plaušinaitis, lekt.J.Kiuberis]]</t>
  </si>
  <si>
    <t>Anglų kalba 1/3 jungt. gr.</t>
  </si>
  <si>
    <t>1/3 gr</t>
  </si>
  <si>
    <t xml:space="preserve">[[dr.R.Šapranauskas ]]   </t>
  </si>
  <si>
    <t xml:space="preserve">Kinetiniai ir elektrocheminiai analizės metoda, tiriamasis darbas  1/2 gr.   </t>
  </si>
  <si>
    <t xml:space="preserve">[[prof.A.Selskis]]  </t>
  </si>
  <si>
    <t xml:space="preserve">[[prof.A.Padarauskas, doc. E.Naujalis]]   </t>
  </si>
  <si>
    <t xml:space="preserve">[doc. E.Naujalis]]   </t>
  </si>
  <si>
    <t xml:space="preserve">[[doc. E.Naujalis]]   </t>
  </si>
  <si>
    <t>PERLAIKYMO data, taip pat ir įrašyti komentarai (reikia pažiūrėti)</t>
  </si>
  <si>
    <t xml:space="preserve"> Plastikai ir kompozitai, lab.d.    </t>
  </si>
  <si>
    <t>Naujalis</t>
  </si>
  <si>
    <t>NChK</t>
  </si>
  <si>
    <t>BUS  IV-V  nuo 15-18</t>
  </si>
  <si>
    <t xml:space="preserve">(BUS)    </t>
  </si>
  <si>
    <t xml:space="preserve">(BUS)     </t>
  </si>
  <si>
    <t>Jakubkienė molek biolog</t>
  </si>
  <si>
    <t>kartu su Ch</t>
  </si>
  <si>
    <t>NChL</t>
  </si>
  <si>
    <t xml:space="preserve">Restauravimo chemija      </t>
  </si>
  <si>
    <t xml:space="preserve">Restauravimo chemija, lab.  darbai       </t>
  </si>
  <si>
    <t>BUS</t>
  </si>
  <si>
    <t xml:space="preserve">Fizikinė chemija, lab. darbai     </t>
  </si>
  <si>
    <t xml:space="preserve">Nanomedžiagų analizės metodai, lab.darbai   </t>
  </si>
  <si>
    <t xml:space="preserve">[[doc.A.Kaušaitė-Minkštimienė]]   </t>
  </si>
  <si>
    <t xml:space="preserve">BOCH-1 </t>
  </si>
  <si>
    <t>48+16</t>
  </si>
  <si>
    <t xml:space="preserve">[[lekt.D.Jonynaitė]]   </t>
  </si>
  <si>
    <t xml:space="preserve">Organinė chemija, lab. darbai     </t>
  </si>
  <si>
    <t>BOCh-2</t>
  </si>
  <si>
    <r>
      <t>[[prof.A.Selskis</t>
    </r>
    <r>
      <rPr>
        <sz val="10"/>
        <rFont val="Times New Roman Baltic"/>
        <family val="1"/>
      </rPr>
      <t xml:space="preserve">]]  </t>
    </r>
  </si>
  <si>
    <t>Budrienė</t>
  </si>
  <si>
    <t xml:space="preserve">[doc.A.Vareikis   ]]   </t>
  </si>
  <si>
    <t>TGA(145)</t>
  </si>
  <si>
    <t>ACHA (227)</t>
  </si>
  <si>
    <t>KDA 223</t>
  </si>
  <si>
    <t>NChA 141</t>
  </si>
  <si>
    <t>OChA 125</t>
  </si>
  <si>
    <t>ASA(218)</t>
  </si>
  <si>
    <t>FChA (110)</t>
  </si>
  <si>
    <t>PChA (250)</t>
  </si>
  <si>
    <t>Aud.Nr.</t>
  </si>
  <si>
    <r>
      <t xml:space="preserve">Bendroji biologija </t>
    </r>
    <r>
      <rPr>
        <sz val="10"/>
        <rFont val="Times New Roman Baltic"/>
        <family val="1"/>
      </rPr>
      <t xml:space="preserve">  </t>
    </r>
  </si>
  <si>
    <t xml:space="preserve">[[dr.Daiva Dabkevičienė]]            </t>
  </si>
  <si>
    <t xml:space="preserve">12,30 val. Chromatografiniai analizes metodai    </t>
  </si>
  <si>
    <t>NCHK</t>
  </si>
  <si>
    <t xml:space="preserve">[[dr.L.Mažutis]]  </t>
  </si>
  <si>
    <t xml:space="preserve">[[dr.D.Matulis]]    </t>
  </si>
  <si>
    <t xml:space="preserve">[[prof.S.Tautkus]]       </t>
  </si>
  <si>
    <t>AAChK</t>
  </si>
  <si>
    <t xml:space="preserve">[[prof. S.Tautkus, doc.A.Kaušaitė-Minkštimienė]]   </t>
  </si>
  <si>
    <t xml:space="preserve">[[prof. S.Tautkus, doc..A.Kaušaitė-Minkštimienė]   </t>
  </si>
  <si>
    <t xml:space="preserve">[[prof.J.Senvaitienė]] </t>
  </si>
  <si>
    <t xml:space="preserve">[[doc.E.Orentas]]  </t>
  </si>
  <si>
    <t>į NChAChoras Viva</t>
  </si>
  <si>
    <t xml:space="preserve">Kultūros vertybių biodestrukcijos tyrimo ir apsaugos metodai (konsultacijos)    </t>
  </si>
  <si>
    <t>paskaita ir pratybos</t>
  </si>
  <si>
    <t>nuo spalio mėn.</t>
  </si>
  <si>
    <t>I kursas (nuo spalio mėn.</t>
  </si>
  <si>
    <t>Bendroji ir fizikinė chem. Biologams</t>
  </si>
  <si>
    <t>Bendrosios ir fizikinės chemijos lab.d.biologams (viena gr.)</t>
  </si>
  <si>
    <t>I  kursas (4 darbai nuo spalio)</t>
  </si>
  <si>
    <t>16,00 val.  NChK</t>
  </si>
  <si>
    <t>12,30 Padarausk</t>
  </si>
  <si>
    <t>laisva</t>
  </si>
  <si>
    <t xml:space="preserve">nuo lapkričio 1 d. laborat. Nuo 9-12; </t>
  </si>
  <si>
    <t>Bendr. chem. l. darb. fizik. (du pogrupiai ir nuo 11.01  nuo 9-12; 15-18 )</t>
  </si>
  <si>
    <t>2014 m.</t>
  </si>
  <si>
    <t>TChK</t>
  </si>
  <si>
    <t>Molekulinių vyksmų fizika</t>
  </si>
  <si>
    <t>[[A.Gulbinas]]</t>
  </si>
  <si>
    <t>KRChem- 5</t>
  </si>
  <si>
    <r>
      <t xml:space="preserve"> Fizika , lab. darbai  (</t>
    </r>
    <r>
      <rPr>
        <b/>
        <sz val="10"/>
        <rFont val="Times New Roman Baltic"/>
        <family val="1"/>
      </rPr>
      <t>1/2 gr.,  1/2 sav.</t>
    </r>
    <r>
      <rPr>
        <sz val="10"/>
        <rFont val="Times New Roman Baltic"/>
        <family val="1"/>
      </rPr>
      <t xml:space="preserve">)          </t>
    </r>
  </si>
  <si>
    <t>medikai gydomoji  nuo 10 28 (po bendrosios )</t>
  </si>
  <si>
    <t>NMCh</t>
  </si>
  <si>
    <t xml:space="preserve">[[doc.K.Radzevičius]]   </t>
  </si>
  <si>
    <t xml:space="preserve">Nanobiotechnologija, lab.darbai     1/2 gr.     </t>
  </si>
  <si>
    <t xml:space="preserve">4 grupės </t>
  </si>
  <si>
    <t>Neorg neš darbus į organinę labotaroriją</t>
  </si>
  <si>
    <t xml:space="preserve">Cheminė technologija    </t>
  </si>
  <si>
    <t xml:space="preserve">[[prof.R.Makuška]]    </t>
  </si>
  <si>
    <t xml:space="preserve"> Bendroji chemija, lab.  darbai   </t>
  </si>
  <si>
    <t>gal</t>
  </si>
  <si>
    <t xml:space="preserve">Nanomedžiagų chemijos studijų įvadas   </t>
  </si>
  <si>
    <t xml:space="preserve">Nepusiausvyrosios sistemos       </t>
  </si>
  <si>
    <t xml:space="preserve">[[doc.A.Valiūnienė]]  </t>
  </si>
  <si>
    <t>AChL spec.nano lab.</t>
  </si>
  <si>
    <t>Masevičius</t>
  </si>
  <si>
    <t xml:space="preserve">[[doc.A.Valiūnienė]]   </t>
  </si>
  <si>
    <t>25stud</t>
  </si>
  <si>
    <t>ir TChK</t>
  </si>
  <si>
    <t>Spektrinės elipsometrijos sustiprintos paviršiaus plazmonų rezonansų taikymas (konsult).</t>
  </si>
  <si>
    <t>6 stud</t>
  </si>
  <si>
    <t xml:space="preserve">Neorganinė ir bioneorganinė chemija, lab darbai   </t>
  </si>
  <si>
    <t>,,</t>
  </si>
  <si>
    <t xml:space="preserve">9-11 val.  Biochemija                               </t>
  </si>
  <si>
    <t>16+32</t>
  </si>
  <si>
    <t xml:space="preserve">[[doc.A.Zimkus]]   </t>
  </si>
  <si>
    <t>Raudonis</t>
  </si>
  <si>
    <t>[[dėst.D.Noreika]]</t>
  </si>
  <si>
    <t>Bendroji ir organinė chemija GF genetikai), pratybos ar lab.d.</t>
  </si>
  <si>
    <t xml:space="preserve">8.30 val.  Fizikinė chemija            </t>
  </si>
  <si>
    <t>Baigiamojo darbo projektas</t>
  </si>
  <si>
    <t>gal nuo 15 val.</t>
  </si>
  <si>
    <t>Tautkus  II mag</t>
  </si>
  <si>
    <t xml:space="preserve"> Organinė chemija , lab. darbai  </t>
  </si>
  <si>
    <t>FChLab</t>
  </si>
  <si>
    <t xml:space="preserve">[[d.A.Bočkuvienė]]  </t>
  </si>
  <si>
    <t xml:space="preserve">[dr.T.Krivorotova]]  </t>
  </si>
  <si>
    <t>Radzevičius</t>
  </si>
  <si>
    <t xml:space="preserve"> Paviršių modifikavimas polimerinėmis nanostruktūromis, paskaita ir tiriam.darbas  </t>
  </si>
  <si>
    <t xml:space="preserve">Odontologai anglų k. Pratybos// Lab.darbai </t>
  </si>
  <si>
    <t>Odontologai anglų k. Paskaita</t>
  </si>
  <si>
    <t>daug</t>
  </si>
  <si>
    <t xml:space="preserve">[[prof.A.Ramanavičienė]]   </t>
  </si>
  <si>
    <t xml:space="preserve">[[prof. A.Ramanavičienė]]   </t>
  </si>
  <si>
    <t xml:space="preserve">[[doc. A.Katelnikovas]]   </t>
  </si>
  <si>
    <t>Kareiva, Skaudžius</t>
  </si>
  <si>
    <t xml:space="preserve">Medikai (gyd.) anglų kalba , lab.darbai keturios gr. </t>
  </si>
  <si>
    <t>Medikai (gyd.) anglų kalba , paskaita</t>
  </si>
  <si>
    <t>kiek gr.?</t>
  </si>
  <si>
    <t>laisva nuo 11.01</t>
  </si>
  <si>
    <t>Begansk BOCH</t>
  </si>
  <si>
    <t>Baigiamasis darbas</t>
  </si>
  <si>
    <t>odontolog anglų k.</t>
  </si>
  <si>
    <t xml:space="preserve"> Organinė chemija    </t>
  </si>
  <si>
    <t>12,30-14,30 geretutin.pedagogu</t>
  </si>
  <si>
    <t>Prašyti pas MIF auditorijų, kiekvienais metais atskirai su raštu</t>
  </si>
  <si>
    <t xml:space="preserve">genetikai//analitikai </t>
  </si>
  <si>
    <t>CHEMIJOS programa</t>
  </si>
  <si>
    <t>BIOCHEMIJOS programa</t>
  </si>
  <si>
    <t>VAL</t>
  </si>
  <si>
    <t>medikai org angl. pratyb.</t>
  </si>
  <si>
    <t>Farmacijos stud. Progr Medikams</t>
  </si>
  <si>
    <t>[[lek. I.Grigoravičiūtė-Puronienė</t>
  </si>
  <si>
    <t>Bendrosios ir neorganinės chem. pagrindai</t>
  </si>
  <si>
    <t xml:space="preserve">Bendrosios ir neorganinės chem. pagrindai, lab.d. </t>
  </si>
  <si>
    <t xml:space="preserve">Bendrosios ir neorganinės chem. pagrindai, pratybos   </t>
  </si>
  <si>
    <t>[[lek. I.Grigoravičiūtė-Puronienė, doc.D.Jasaitis]]</t>
  </si>
  <si>
    <t>[[prof. J.Barkauskas]]</t>
  </si>
  <si>
    <t>Polimerų tirpalai//Sorbentų chemija</t>
  </si>
  <si>
    <t>32+32</t>
  </si>
  <si>
    <t xml:space="preserve">Kvantinė chemija        </t>
  </si>
  <si>
    <t>iki 16 auditorija, paskui lab.</t>
  </si>
  <si>
    <t xml:space="preserve">[[lektL.Mikoliūnaitė]]  </t>
  </si>
  <si>
    <t>[[ doc.D.Plaušinaitis, lekt L.Mikoliūnaitė]]</t>
  </si>
  <si>
    <t xml:space="preserve">[[prof.A.Žilinskas]]   </t>
  </si>
  <si>
    <t xml:space="preserve">[[prof.V.Masevičius]]    </t>
  </si>
  <si>
    <t xml:space="preserve">[[prof.V.Masevičius]]   </t>
  </si>
  <si>
    <t xml:space="preserve">[[prof.A.Ramanavičius,lekt.I.Balevičiūtė]]   </t>
  </si>
  <si>
    <t xml:space="preserve">[[prof. A.Beganskienė, lekt. I.Grigoravičiūtė-Puronienė]]   </t>
  </si>
  <si>
    <t>Skaudžius I mag</t>
  </si>
  <si>
    <t>Žilinskas</t>
  </si>
  <si>
    <t>privalomas</t>
  </si>
  <si>
    <t xml:space="preserve">[[lekt. K.Aidas]]   </t>
  </si>
  <si>
    <t xml:space="preserve">[[doc.L.Grabauskaitė ]]   </t>
  </si>
  <si>
    <t xml:space="preserve">[[prof. A.Kareiva]]    </t>
  </si>
  <si>
    <t xml:space="preserve">[[doc.V.Urbonienė]]    </t>
  </si>
  <si>
    <t xml:space="preserve"> Fizika , lab. darbai    </t>
  </si>
  <si>
    <t>Bendr. chem. Odontolog.. Paskaita</t>
  </si>
  <si>
    <t>Bendr. chem. Odontolog.. Pratybos  (dvi gr.)</t>
  </si>
  <si>
    <t>Malin pask.</t>
  </si>
  <si>
    <t>Malinauskas pratyb</t>
  </si>
  <si>
    <t xml:space="preserve">13,15 val. Nanobiotechnologija  paskaita    </t>
  </si>
  <si>
    <t>Kareiva mag. Nano</t>
  </si>
  <si>
    <t>Orentas</t>
  </si>
  <si>
    <t>Misevič</t>
  </si>
  <si>
    <t>NMCH</t>
  </si>
  <si>
    <t xml:space="preserve">[[prof.J.Barkauskas,  Daškevič; Stanulis, Jasaitis]]  </t>
  </si>
  <si>
    <t>Bendr. chem. l. darb. gyd. med. (15-16 gr.)</t>
  </si>
  <si>
    <t>Bendr. chem. l. darb. gyd. med.(17-18 gr.)</t>
  </si>
  <si>
    <t>Bendr. chem. l. darb. Farmacijos .(1-2 gr.)</t>
  </si>
  <si>
    <t xml:space="preserve">  Grigoravičiūtė, Jasaitis</t>
  </si>
  <si>
    <t>Bendr. chem. l. darb. gyd. med. (1-2 gr.)</t>
  </si>
  <si>
    <t xml:space="preserve">Bendr. chem. l. darb. gyd. med. (9-10 gr.), </t>
  </si>
  <si>
    <t>Bendr. chem. l. darb. gyd. med. (13-14 gr.)</t>
  </si>
  <si>
    <r>
      <t>Bendr.chem. gyd.med.</t>
    </r>
    <r>
      <rPr>
        <b/>
        <sz val="12"/>
        <rFont val="Times New Roman Baltic"/>
        <family val="0"/>
      </rPr>
      <t xml:space="preserve"> Paskaita</t>
    </r>
  </si>
  <si>
    <t>[[doc.R.Vaitkus]]</t>
  </si>
  <si>
    <t xml:space="preserve">Masevičius </t>
  </si>
  <si>
    <t xml:space="preserve">[[prof.V.Masevičius]]                             </t>
  </si>
  <si>
    <t>Pagrindiniai nanodalelių sintezės principai paskaita ir pratybos    [[asist.J.Pilipavičius]]          MIF  415 a.</t>
  </si>
  <si>
    <t xml:space="preserve">[[prof. V.Masevičius]]    </t>
  </si>
  <si>
    <t>32+46</t>
  </si>
  <si>
    <t xml:space="preserve">[[dr.A.Sasnauskienė]]   </t>
  </si>
  <si>
    <t xml:space="preserve">[[dr.A.Žvirblienė  ]]  </t>
  </si>
  <si>
    <t xml:space="preserve">[[dr.S.Bagdonas]]    </t>
  </si>
  <si>
    <t xml:space="preserve">[[dr.A.Timinskas ]]                        </t>
  </si>
  <si>
    <t xml:space="preserve">[[prof. A. Kareiva, prof. S.Tumkevičius]]  </t>
  </si>
  <si>
    <t>ARBA KAD</t>
  </si>
  <si>
    <t>derinti su Budriene</t>
  </si>
  <si>
    <t xml:space="preserve">  Anglų kalba, 1/2 gr.   </t>
  </si>
  <si>
    <r>
      <t xml:space="preserve">Nanobiotechnologija </t>
    </r>
    <r>
      <rPr>
        <sz val="10"/>
        <rFont val="Times New Roman Baltic"/>
        <family val="0"/>
      </rPr>
      <t xml:space="preserve"> lab.darbai  </t>
    </r>
    <r>
      <rPr>
        <sz val="10"/>
        <color indexed="14"/>
        <rFont val="Times New Roman Baltic"/>
        <family val="0"/>
      </rPr>
      <t xml:space="preserve"> (1/2 sav. 1/2 gr. )     </t>
    </r>
    <r>
      <rPr>
        <sz val="10"/>
        <rFont val="Times New Roman Baltic"/>
        <family val="1"/>
      </rPr>
      <t xml:space="preserve">  </t>
    </r>
  </si>
  <si>
    <t xml:space="preserve">Imunoanalizė, tiriamasis darbas   (1/2 gr.  1/2 sav.)    </t>
  </si>
  <si>
    <t>eina į FChK</t>
  </si>
  <si>
    <t xml:space="preserve">Cheminė kinetika     </t>
  </si>
  <si>
    <t xml:space="preserve">[doc.P.Katauskis]]   </t>
  </si>
  <si>
    <r>
      <t>[[prof.V.Vičkačkaitė,</t>
    </r>
    <r>
      <rPr>
        <sz val="10"/>
        <color indexed="10"/>
        <rFont val="Times New Roman Baltic"/>
        <family val="0"/>
      </rPr>
      <t xml:space="preserve"> d.V.Šmitienė</t>
    </r>
    <r>
      <rPr>
        <sz val="10"/>
        <rFont val="Times New Roman Baltic"/>
        <family val="1"/>
      </rPr>
      <t>]]</t>
    </r>
  </si>
  <si>
    <t xml:space="preserve">Muziejinių rinkimų ir dailės kūrinių technologijų istorija, paskaita ir pratybos  </t>
  </si>
  <si>
    <t xml:space="preserve"> Kvantinė chemija       </t>
  </si>
  <si>
    <t xml:space="preserve">[[lekt.K.Aidas]]   </t>
  </si>
  <si>
    <t>2016 m.</t>
  </si>
  <si>
    <t>Kada ir kas vyksta pedagogams  ???</t>
  </si>
  <si>
    <t xml:space="preserve">Funkcinių grupių blokavimo metodai , paskaita    </t>
  </si>
  <si>
    <t>N-16</t>
  </si>
  <si>
    <t>[[doc.V.Plaušinaitienė, lekt. E.Dodonova]]</t>
  </si>
  <si>
    <t>[1] Žilinskas 1/2</t>
  </si>
  <si>
    <t xml:space="preserve"> Žilinskas</t>
  </si>
  <si>
    <t>gal FF</t>
  </si>
  <si>
    <t xml:space="preserve">  Nanobiotechnologija  paskaita   </t>
  </si>
  <si>
    <t xml:space="preserve"> Ramanavičienė</t>
  </si>
  <si>
    <t>nes pietų pertrauka</t>
  </si>
  <si>
    <t xml:space="preserve">Genetikai (analizinė paskaita)  </t>
  </si>
  <si>
    <t>prof. S.Tautkus</t>
  </si>
  <si>
    <t>OChK iki 11,01; NChK iki 12,24</t>
  </si>
  <si>
    <t>FARMACIJA liet.k. (antras kursas, paskaita) OChK ir NChK</t>
  </si>
  <si>
    <t>FARMACIJA liet.k. (antras kursas, pratybos) OChK ir NChK</t>
  </si>
  <si>
    <t>FARMACIJA liet.k. (antras kursas,lab.d.) OChK ir NChK</t>
  </si>
  <si>
    <t>nuo 09 iki 10 31</t>
  </si>
  <si>
    <t xml:space="preserve"> ,  Senjorai</t>
  </si>
  <si>
    <t>FARMACIJA liet.k. (antras kursas, paskaita) AChK</t>
  </si>
  <si>
    <t>Olšauskaitė</t>
  </si>
  <si>
    <t>MF</t>
  </si>
  <si>
    <t>FARMACIJA liet.k. (antras kursas, pratybos 1 gr) AChK</t>
  </si>
  <si>
    <t>FARMACIJA liet.k. (antras kursas, pratybos 2 gr.) AChK</t>
  </si>
  <si>
    <t>prof. S.Tumkevičius; lekt.I.Grigoravičiūtė</t>
  </si>
  <si>
    <t>2015 m.</t>
  </si>
  <si>
    <t xml:space="preserve">2016 m. </t>
  </si>
  <si>
    <t>lekt. Bucevičius;  lekt.I.Grigoravičiūtė</t>
  </si>
  <si>
    <t>doc. Jakubkienė, lekt. J.Bucevičius; Grigoravičiūtė, Jasaitis</t>
  </si>
  <si>
    <t>??? Treč. Ar ketvirtas</t>
  </si>
  <si>
    <t>doc.V.Olšauskaitė</t>
  </si>
  <si>
    <t xml:space="preserve">[[prof.J.Barkauskas,  Daškevič; Grigoravičiūtė, Jasaitis]]  </t>
  </si>
  <si>
    <r>
      <t>[[doc.V.Plaušinaitienė,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lek.I.Grigoravičiūtė// .</t>
    </r>
    <r>
      <rPr>
        <sz val="10"/>
        <rFont val="Times New Roman Baltic"/>
        <family val="1"/>
      </rPr>
      <t xml:space="preserve">.. Žilinsk, Burbuliene  ]]  </t>
    </r>
  </si>
  <si>
    <t>Analiz.chem.lab.d.HIGIENA  1/2 gr  1/2 sav.</t>
  </si>
  <si>
    <t>Analizinė chem.  HIGIENA.</t>
  </si>
  <si>
    <t>Grigoravičiūtė, Sokol</t>
  </si>
  <si>
    <t>Pauliukaitė, Grigoravičiūtė</t>
  </si>
  <si>
    <t>Pauliukaitė, Skaudžius</t>
  </si>
  <si>
    <t xml:space="preserve">Sokol,  Skaudžius, </t>
  </si>
  <si>
    <t>Jasaitis, Grigoravičiūtė</t>
  </si>
  <si>
    <t>Kareiva,Sokol</t>
  </si>
  <si>
    <r>
      <t xml:space="preserve">[lekt.L.Mikoliūnaitė, </t>
    </r>
    <r>
      <rPr>
        <sz val="10"/>
        <rFont val="Times New Roman Baltic"/>
        <family val="0"/>
      </rPr>
      <t>dokt.P.Genys, dokt.L.Sinkevičius</t>
    </r>
    <r>
      <rPr>
        <sz val="10"/>
        <color indexed="12"/>
        <rFont val="Times New Roman Baltic"/>
        <family val="1"/>
      </rPr>
      <t xml:space="preserve"> ]]</t>
    </r>
  </si>
  <si>
    <t>JGMC</t>
  </si>
  <si>
    <t xml:space="preserve">Organinių metalų junginiai       </t>
  </si>
  <si>
    <t xml:space="preserve">[[prof.S.Tumkevičius]]  </t>
  </si>
  <si>
    <t>30 stud,</t>
  </si>
  <si>
    <t xml:space="preserve">[[ {09-10 mė.} lekt. J.Kiuberis;                                   {11-12 mėn.} doc.A.Gruodis]]     </t>
  </si>
  <si>
    <t xml:space="preserve">pirmad nuo 12 FChA iki spalio 26 </t>
  </si>
  <si>
    <t>2 stud</t>
  </si>
  <si>
    <t>Kreiva Erazmus</t>
  </si>
  <si>
    <t xml:space="preserve">[[prof. S.Tautkus, lekt.A.Žarkov]]   </t>
  </si>
  <si>
    <t>Masevič</t>
  </si>
  <si>
    <t xml:space="preserve">[2] Organinė chemija    1/2 sav.    </t>
  </si>
  <si>
    <t xml:space="preserve">[ lekt.  Z.Žitkus]]    </t>
  </si>
  <si>
    <t>Pedagogai:  7 chem + 2 nano</t>
  </si>
  <si>
    <t>Katelnik</t>
  </si>
  <si>
    <t xml:space="preserve">  f-Elementų chemija ir fizika, paskaita ir tiriamasis darbas   </t>
  </si>
  <si>
    <r>
      <t>[[</t>
    </r>
    <r>
      <rPr>
        <sz val="10"/>
        <color indexed="10"/>
        <rFont val="Times New Roman Baltic"/>
        <family val="0"/>
      </rPr>
      <t>d.Č.Višnevskij</t>
    </r>
    <r>
      <rPr>
        <sz val="10"/>
        <rFont val="Times New Roman Baltic"/>
        <family val="1"/>
      </rPr>
      <t xml:space="preserve">]]  </t>
    </r>
  </si>
  <si>
    <t>semin.kamb. 155</t>
  </si>
  <si>
    <t xml:space="preserve">[[asist.J.Gaidukevič]]    </t>
  </si>
  <si>
    <t>prof. A.Beganskienė, lekt.I.Grigoravičiūtė-Puronienė</t>
  </si>
  <si>
    <t>gali būti MIF ???</t>
  </si>
  <si>
    <t xml:space="preserve">Bendroji biologija,   lab.darbai  (trys grupės)       </t>
  </si>
  <si>
    <t>K.Aidas pask.</t>
  </si>
  <si>
    <t>K.Aidas pratyb.</t>
  </si>
  <si>
    <t>Ramanav//Valiūnienė pask ir pratyb</t>
  </si>
  <si>
    <t>FF, 401 a.</t>
  </si>
  <si>
    <t>Seminarų kamb. 155, 9 vietos</t>
  </si>
  <si>
    <t>FTMC</t>
  </si>
  <si>
    <t>JGMC,  R406</t>
  </si>
  <si>
    <t>JGMC, R203</t>
  </si>
  <si>
    <t>Nacional.vėžio inst., gruodžio mėn.</t>
  </si>
  <si>
    <t>1 stud.</t>
  </si>
  <si>
    <t>4 stud.</t>
  </si>
  <si>
    <t>JGMC, R105 aud.</t>
  </si>
  <si>
    <t>FTMC, Saulėtekio al. 3</t>
  </si>
  <si>
    <t>Gaidukevič I mag nano</t>
  </si>
  <si>
    <r>
      <t>[[</t>
    </r>
    <r>
      <rPr>
        <sz val="10"/>
        <rFont val="Times New Roman Baltic"/>
        <family val="0"/>
      </rPr>
      <t xml:space="preserve">doc.V.Plaušinaitienė 1 gr.; ldoc.V.Kubilius - 2 gr.], doc. J.Dodonova]  </t>
    </r>
  </si>
  <si>
    <t>13,45 Valiūnienė</t>
  </si>
  <si>
    <t>Begansk//Grigorav (GF genetikai)</t>
  </si>
  <si>
    <t xml:space="preserve"> Pilipavičius (nmch)</t>
  </si>
  <si>
    <t>užimta nuo9 val. Aldonai</t>
  </si>
  <si>
    <t xml:space="preserve">  BNChK sem</t>
  </si>
  <si>
    <t xml:space="preserve">11,45 val. Nanomedžiagų analizės metodai   </t>
  </si>
  <si>
    <t>Jeigu FTMC tai nuo 9 val.</t>
  </si>
  <si>
    <t>FF, 704 aud.</t>
  </si>
  <si>
    <t>Gracija Pleikienė</t>
  </si>
  <si>
    <t xml:space="preserve">[[lekt.G.Pleikienė]]        </t>
  </si>
  <si>
    <t xml:space="preserve">[[dr.Daiva Dabkevičienė, dr.M.Biteniekytė]]            </t>
  </si>
  <si>
    <t xml:space="preserve">8,15 val.  Genų inžinerija   </t>
  </si>
  <si>
    <t>11,30 val. Genų inžinerija , lab. darbai   (lapkričio mėn.)</t>
  </si>
  <si>
    <t>JGMC, R301</t>
  </si>
  <si>
    <t>JGMC, R102</t>
  </si>
  <si>
    <t>su genetikais</t>
  </si>
  <si>
    <t xml:space="preserve">[[lekt. M.Misevičius]]       </t>
  </si>
  <si>
    <t>[[lekt.J.Pilipavičius]]</t>
  </si>
  <si>
    <t xml:space="preserve">[[dr.G.Sasnauskas, dr.G.Tamulaitienė, dr.G.Tamulaitis, dr.M.Zaremba]]    </t>
  </si>
  <si>
    <r>
      <t>FARMACIJA liet.k. (</t>
    </r>
    <r>
      <rPr>
        <b/>
        <sz val="10"/>
        <rFont val="Times New Roman Baltic"/>
        <family val="0"/>
      </rPr>
      <t>pirmas kursas</t>
    </r>
    <r>
      <rPr>
        <sz val="10"/>
        <rFont val="Times New Roman Baltic"/>
        <family val="1"/>
      </rPr>
      <t>, paskaita) OChK ir NChK</t>
    </r>
  </si>
  <si>
    <t>Tumkevič farmac II k.</t>
  </si>
  <si>
    <t>Farmacija I k. Grigorav.</t>
  </si>
  <si>
    <t xml:space="preserve">[[prof. I.Čikotienė ]]   </t>
  </si>
  <si>
    <t>FTMC, Saulėtekio al. 3 , E302</t>
  </si>
  <si>
    <t xml:space="preserve">[[dokt. M.Nainytė]]  </t>
  </si>
  <si>
    <t xml:space="preserve"> Makuška I Mag </t>
  </si>
  <si>
    <t xml:space="preserve">[prof.E.Orentas]]   </t>
  </si>
  <si>
    <t xml:space="preserve">[[prof. E.Orentas ]]   </t>
  </si>
  <si>
    <t xml:space="preserve">[[prof. E.Orentas]]   </t>
  </si>
  <si>
    <t>[2-3gr -Skaudžius,4 gr- Grigoravičiūtė, 1gr -Vaitkus, // prof.S.Tumkevičius, doc.J.Dodonova</t>
  </si>
  <si>
    <t>Bark IM nano</t>
  </si>
  <si>
    <t>seminarų kamb. 155</t>
  </si>
  <si>
    <t xml:space="preserve">[[lekt.J.Pilipavičius]]       </t>
  </si>
  <si>
    <t xml:space="preserve">[lekt.J.Pilipavičius]]       </t>
  </si>
  <si>
    <t xml:space="preserve">[[lekt.J.Pilipavičius]]   </t>
  </si>
  <si>
    <t xml:space="preserve">[[doc.R.Skaudžius]]    </t>
  </si>
  <si>
    <t xml:space="preserve">[doc.R.Skaudžius]]   </t>
  </si>
  <si>
    <t>[[lekt. J.Pilipavičius, doc.J.Dodonova]]</t>
  </si>
  <si>
    <t>[lekt. J.Pilipavičius, doc.J.Dodonova]]</t>
  </si>
  <si>
    <t>prof.A.Beganskienė, lekt.M.Misevičius</t>
  </si>
  <si>
    <t xml:space="preserve">[[prof.J.Barkauskas /[2] lekt.M.Misevičius]]   </t>
  </si>
  <si>
    <t>odontolog//Plaušin 09-10mėn/-Dodonova nuo 11-12 mėn. (pask+pratybos)</t>
  </si>
  <si>
    <t>Ramanav.II magnano</t>
  </si>
  <si>
    <t>7 stud</t>
  </si>
  <si>
    <t>galima į FChA iki 10,26</t>
  </si>
  <si>
    <t>AChA iki10. 26</t>
  </si>
  <si>
    <t>Malin, pratybos I mag</t>
  </si>
  <si>
    <t>Vičkačk visuom.sveik Ik. 1/2 sav.</t>
  </si>
  <si>
    <t>prat.med.angl.</t>
  </si>
  <si>
    <t>org angl.med. pratyb.</t>
  </si>
  <si>
    <t>Plauš-is biolog pask.</t>
  </si>
  <si>
    <t>Bucevičius; lekt.I.Grigoravičiūtė</t>
  </si>
  <si>
    <t>tumkev. farmac II k.2 gr.</t>
  </si>
  <si>
    <t>Grigoravičiūtė,</t>
  </si>
  <si>
    <t>Vičkačk pask. (higiena)</t>
  </si>
  <si>
    <t>Anaizinė visuom.sveik.</t>
  </si>
  <si>
    <r>
      <t xml:space="preserve">Budrienė  </t>
    </r>
    <r>
      <rPr>
        <b/>
        <sz val="10"/>
        <color indexed="10"/>
        <rFont val="Arial"/>
        <family val="2"/>
      </rPr>
      <t xml:space="preserve"> </t>
    </r>
  </si>
  <si>
    <t>med 7 gr.</t>
  </si>
  <si>
    <t>med -12 gr.</t>
  </si>
  <si>
    <t>med -9 gr.</t>
  </si>
  <si>
    <t>med -15 gr.</t>
  </si>
  <si>
    <t xml:space="preserve">  15,00 -18,30 (BUS)Globalizacija (Šabajevaitė)</t>
  </si>
  <si>
    <t>FChA iki 10 26</t>
  </si>
  <si>
    <t>studentai</t>
  </si>
  <si>
    <t xml:space="preserve">[[doc.A.Gruodis]]    </t>
  </si>
  <si>
    <t xml:space="preserve">[lekt.M.Velička]]    </t>
  </si>
  <si>
    <t>Gretutiniai  pektadienį , pirmadienį12- 14;   seminarų kamb. 155</t>
  </si>
  <si>
    <t xml:space="preserve">[[prof.A.Ramanavičius, dokt.T.Sabirovas]]  </t>
  </si>
  <si>
    <t xml:space="preserve">[[prof.A.Ramanavičius, dokt. T.Sabirovas ]]  </t>
  </si>
  <si>
    <t xml:space="preserve">[[d.Č.Višnevskij]]  </t>
  </si>
  <si>
    <t xml:space="preserve">[d.J.Jonikaitė-Švėgždienė]]  </t>
  </si>
  <si>
    <t>FTMC, Saulėtekio al. 3, E402</t>
  </si>
  <si>
    <t xml:space="preserve"> </t>
  </si>
  <si>
    <t>402 a</t>
  </si>
  <si>
    <t xml:space="preserve">  </t>
  </si>
  <si>
    <t>Barkauskas nuo 11 01</t>
  </si>
  <si>
    <t>Pilipavičius</t>
  </si>
  <si>
    <t>Kinetiniai ir elektrocheminiai analizės metodai   [[prof.A.Ramanavičius]]     KAD nuo 11 01</t>
  </si>
  <si>
    <t xml:space="preserve">lekt.L.Mikoliūnaitė]]  </t>
  </si>
  <si>
    <t xml:space="preserve">2017 m. ruduo </t>
  </si>
  <si>
    <t xml:space="preserve"> Matematika, seminaras          </t>
  </si>
  <si>
    <t>Bendroji chemija, seminaras</t>
  </si>
  <si>
    <t xml:space="preserve">Studijų įvadas, seminaras (kompiuterių praktika) 2 pogrupiai     </t>
  </si>
  <si>
    <t xml:space="preserve"> Matematika, seminaras         </t>
  </si>
  <si>
    <t xml:space="preserve"> [2]  Bendroji chemija, seminaras  1/2 sav.            </t>
  </si>
  <si>
    <t xml:space="preserve">Matematika, seminaras  </t>
  </si>
  <si>
    <t xml:space="preserve">8,30 val. Studijų įvadas, seminaras (kompiuterių praktika)  2 pogrupiai     </t>
  </si>
  <si>
    <t xml:space="preserve"> [1]   Bendroji chemija, seminaras      (1/2 sav.)  </t>
  </si>
  <si>
    <t xml:space="preserve"> Matematika, seminaras </t>
  </si>
  <si>
    <t xml:space="preserve">  Bendroji chemija, seminaras</t>
  </si>
  <si>
    <t xml:space="preserve">11,45 val.  Matematika, seminaras  </t>
  </si>
  <si>
    <t>[2] Bendroji chemija, seminaras  1/2 sav.</t>
  </si>
  <si>
    <t xml:space="preserve">Bendroji chemija, seminaras                           </t>
  </si>
  <si>
    <t xml:space="preserve">Matematika, seminaras    </t>
  </si>
  <si>
    <r>
      <t xml:space="preserve">Matematika, seminaras                 </t>
    </r>
    <r>
      <rPr>
        <b/>
        <sz val="10"/>
        <rFont val="Times New Roman Baltic"/>
        <family val="1"/>
      </rPr>
      <t xml:space="preserve">  </t>
    </r>
    <r>
      <rPr>
        <sz val="10"/>
        <rFont val="Times New Roman Baltic"/>
        <family val="1"/>
      </rPr>
      <t xml:space="preserve">     </t>
    </r>
  </si>
  <si>
    <t xml:space="preserve"> Bendroji chemija, seminaras</t>
  </si>
  <si>
    <t>11-12,30 val. Matematikos seminaras</t>
  </si>
  <si>
    <t xml:space="preserve">Bendroji chemija, seminaras    </t>
  </si>
  <si>
    <t xml:space="preserve">9,30 val. Matematika, seminaras   </t>
  </si>
  <si>
    <t xml:space="preserve">   Fizika , seminaras                 </t>
  </si>
  <si>
    <t xml:space="preserve">    Fizika , seminaras                      </t>
  </si>
  <si>
    <t xml:space="preserve"> Kvantinė chemija , seminaras</t>
  </si>
  <si>
    <t xml:space="preserve">Organinė chemija, seminaras   </t>
  </si>
  <si>
    <t xml:space="preserve">Fizika, seminaras   </t>
  </si>
  <si>
    <t xml:space="preserve">Kvantinė chemija, seminaras   </t>
  </si>
  <si>
    <t xml:space="preserve">  Fizika , seminaras                       </t>
  </si>
  <si>
    <t xml:space="preserve">Muziejinių rinkimų ir dailės kūrinių technologijų istorija, paskaita ir seminaras      </t>
  </si>
  <si>
    <r>
      <t xml:space="preserve">   Organinė chemija , seminaras</t>
    </r>
    <r>
      <rPr>
        <b/>
        <sz val="12"/>
        <rFont val="Times New Roman Baltic"/>
        <family val="1"/>
      </rPr>
      <t xml:space="preserve">   </t>
    </r>
  </si>
  <si>
    <t xml:space="preserve">Kvantinė chemija, seminaras  </t>
  </si>
  <si>
    <t xml:space="preserve">  Fizika, seminaras     </t>
  </si>
  <si>
    <t xml:space="preserve"> Kvantinė chemija, seminaras   </t>
  </si>
  <si>
    <t xml:space="preserve">  Kvantinė chemija, seminaras         </t>
  </si>
  <si>
    <t xml:space="preserve">Organinė chemija, seminaras  </t>
  </si>
  <si>
    <t xml:space="preserve">14,30 val. Fizikinė chemija , seminaras       </t>
  </si>
  <si>
    <t xml:space="preserve">  Kristalų chemija, seminaras </t>
  </si>
  <si>
    <t>Analizinė chemija , seminaras</t>
  </si>
  <si>
    <t xml:space="preserve"> Kristalų chemija, seminaras        </t>
  </si>
  <si>
    <t xml:space="preserve"> Analizinė chemija, seminaras  </t>
  </si>
  <si>
    <t xml:space="preserve">Fizikinė chemija, seminaras      </t>
  </si>
  <si>
    <t xml:space="preserve">Biochemija, seminaras   </t>
  </si>
  <si>
    <t xml:space="preserve"> Kristalų chemija, seminaras                     </t>
  </si>
  <si>
    <r>
      <t xml:space="preserve">Fizikinė chemija, seminaras </t>
    </r>
  </si>
  <si>
    <t xml:space="preserve">  Analizinė chemija, seminaras         </t>
  </si>
  <si>
    <t xml:space="preserve">Biochemija,  seminaras </t>
  </si>
  <si>
    <t xml:space="preserve"> Fizikinė chemija , seminaras          </t>
  </si>
  <si>
    <t>2 studentai</t>
  </si>
  <si>
    <r>
      <t xml:space="preserve">Analizinė chemija, seminaras  </t>
    </r>
  </si>
  <si>
    <t xml:space="preserve">Kristalų chemija, seminaras      </t>
  </si>
  <si>
    <r>
      <t xml:space="preserve">Analizinė chemija, lab. darbai,    </t>
    </r>
  </si>
  <si>
    <t xml:space="preserve">13,15 val. Nanomedžiagų analizės metodai, seminaras      </t>
  </si>
  <si>
    <t xml:space="preserve">Biochemija, seminaras    </t>
  </si>
  <si>
    <t xml:space="preserve"> Biochemija, seminaras                                 (1/2 gr.)     </t>
  </si>
  <si>
    <t xml:space="preserve">Neorganinė ir bioneorganinė chemija    </t>
  </si>
  <si>
    <t xml:space="preserve"> Neorganinė ir bioneorganinė chemija,  paskaita ir seminaras    </t>
  </si>
  <si>
    <t xml:space="preserve">14-18 val.   Imunologija, paskaita ir seminaras   </t>
  </si>
  <si>
    <t xml:space="preserve">Bioinformatika, paskaita ir seminaras   </t>
  </si>
  <si>
    <t xml:space="preserve">Pagrindiniai nanodalelių sintezės principai, paskaita ir seminaras    </t>
  </si>
  <si>
    <t xml:space="preserve">Nanostruktūrų formavimas ir tyrimas elektrocheminiais metodais, paskaita ir seminaras       </t>
  </si>
  <si>
    <t>Pagrindiniai nanodalelių sintezės principai, paskaita ir seminaras</t>
  </si>
  <si>
    <t xml:space="preserve">Nanostruktūrų formavimas ir tyrimas elektrocheminiais metodais, paskaita ir seminaras   </t>
  </si>
  <si>
    <t xml:space="preserve">10,30 val.Pagrindiniai nanodalelių sintezės principai, paskaita ir seminaras           </t>
  </si>
  <si>
    <t xml:space="preserve">11,45 val. Elektrochemija, paskaita ir seminaras    </t>
  </si>
  <si>
    <t xml:space="preserve">Elektrochemija, paskaita ir seminaras    </t>
  </si>
  <si>
    <t xml:space="preserve">Nanotechnologijose taikomi tyrimo metodai, [1] seminaras 1/2 sav, [2] tiriamasis darbas 1/2 sav.spec.lab.  </t>
  </si>
  <si>
    <t xml:space="preserve">Nanomedžiagos ir nanostruktūros: sintezė ir apibūdinimas, seminaras   </t>
  </si>
  <si>
    <t xml:space="preserve">Neorganinės chemijos rinktiniai skyriai, seminaras                         </t>
  </si>
  <si>
    <t xml:space="preserve">Cheminės analizės kokybė, seminaras   </t>
  </si>
  <si>
    <t>Organinių metalų junginiai , seminaras</t>
  </si>
  <si>
    <t xml:space="preserve">Elektrocheminio impedanso spektroskopija, seminaras ir tiriamasis d.  </t>
  </si>
  <si>
    <t>Vaistų kūrimo principai, paskaita ir seminaras</t>
  </si>
  <si>
    <t xml:space="preserve">Organinių metalų junginiai, seminaras            </t>
  </si>
  <si>
    <t xml:space="preserve"> Cheminė  kinetika, seminaras   </t>
  </si>
  <si>
    <t xml:space="preserve"> Polimerizacijos reakcijų mechanizmai, seminaras</t>
  </si>
  <si>
    <t>Ekologinė biochemija, paskaita ir seminaras</t>
  </si>
  <si>
    <t xml:space="preserve"> Baltymų fizikinė chemija, paskaita ir seminaras</t>
  </si>
  <si>
    <t>Mikroorganizmų genetika   paskaita ir seminaras</t>
  </si>
  <si>
    <t>Sintetinė biologija, paskaita ir seminaras</t>
  </si>
  <si>
    <t>Sistemų biologija, paskaita ir seminaras</t>
  </si>
  <si>
    <t xml:space="preserve"> Organinės funkcinės medžiagos , paskaita ir seminaras     </t>
  </si>
  <si>
    <t>15,30 val. Neorganinių medžiagų elektroninė sandara, paskaita ir seminaras</t>
  </si>
  <si>
    <t>Kietafazės reakcijos, paskaita ir seminaras</t>
  </si>
  <si>
    <t xml:space="preserve">15,45 Polimerinės dangos paskaita ir seminaras/lab.d.   </t>
  </si>
  <si>
    <t xml:space="preserve"> Elektrocheminė kinetika, paskaita ir seminaras    FChA    </t>
  </si>
  <si>
    <t>Supramolekulių chemija, paskaita ir seminaras OChK</t>
  </si>
  <si>
    <t>Funkcinių grupių blokavimo metodai , seminaras</t>
  </si>
  <si>
    <t>Modernioji organinė sintezė, seminaras</t>
  </si>
  <si>
    <t>Kietafazės reakcijos paskaita ir seminaras</t>
  </si>
  <si>
    <t xml:space="preserve">Nepusiausvyrosios sistemos, seminaras ir lab.d.         </t>
  </si>
  <si>
    <t>N-16 2017</t>
  </si>
  <si>
    <t xml:space="preserve">Polimerų tirpalai     </t>
  </si>
  <si>
    <t>Nevyks 2017</t>
  </si>
  <si>
    <t>pasirenkamasis</t>
  </si>
  <si>
    <r>
      <t xml:space="preserve">IV  KURSAS    </t>
    </r>
    <r>
      <rPr>
        <b/>
        <sz val="20"/>
        <color indexed="14"/>
        <rFont val="Arial Black"/>
        <family val="2"/>
      </rPr>
      <t>(PRAKTIKA  09.01 - 10.28)</t>
    </r>
  </si>
  <si>
    <t>MAGISTRANTŪRA    II   KURSAS</t>
  </si>
  <si>
    <t>TChA (117)</t>
  </si>
  <si>
    <t>AUDITORIJŲ UŽIMTUMAS</t>
  </si>
  <si>
    <t xml:space="preserve">2017 m. RUDENS SEMESTRO </t>
  </si>
  <si>
    <t>NMCH-1</t>
  </si>
  <si>
    <t>NMCH-2</t>
  </si>
  <si>
    <t>Nanomedžiagų chemijos programa</t>
  </si>
  <si>
    <t>Žalga stud. įvadas</t>
  </si>
  <si>
    <t xml:space="preserve">[[ {09-10 mėn.} TChA doc.A.Žalga;                {11-12 mėn.} NChA doc.A.Gruodis]]       </t>
  </si>
  <si>
    <t xml:space="preserve">[[ {09-10 mėn.}TChA doc.A.Žalga;                {11-12 mėn.} NChA doc.A.Gruodis]]       </t>
  </si>
  <si>
    <t>09 29 12 val. ir 15 val. NChA doktorantų gynimai</t>
  </si>
  <si>
    <t>IV k. Studentai, paskaitos nuo 2017-10-28</t>
  </si>
  <si>
    <t xml:space="preserve">[[doc.L. Vilčiauskas]]  </t>
  </si>
  <si>
    <t xml:space="preserve"> Kvantinė chemija , seminaras  </t>
  </si>
  <si>
    <t xml:space="preserve">[[doc. L. Vilčiauskas]]  </t>
  </si>
  <si>
    <t>Vadyba</t>
  </si>
  <si>
    <t xml:space="preserve">GMC, Saulėtekio al.7, aud. C264   </t>
  </si>
  <si>
    <t xml:space="preserve">GMC, Saulėtekio al.7, aud. R102  </t>
  </si>
  <si>
    <t>GMC, Saulėtekio al.7, aud. C264</t>
  </si>
  <si>
    <t xml:space="preserve">GMC, Saulėtekio al.7, aud. R102 </t>
  </si>
  <si>
    <t>GMC, Sauletekio al. 7, aud.R404</t>
  </si>
  <si>
    <t xml:space="preserve">GMC, Sauletekio al. 7, aud.R302   </t>
  </si>
  <si>
    <t>Biostatistika</t>
  </si>
  <si>
    <t xml:space="preserve">GMC, Sauletekio al. 7, aud.R404   </t>
  </si>
  <si>
    <t>Biostatistika, pratybos 1/2 kurso 1/2 sav.</t>
  </si>
  <si>
    <t>GMC, Sauletekio al. 7, aud.R209</t>
  </si>
  <si>
    <t xml:space="preserve">[[doc.A.Sasnauskienė]]   </t>
  </si>
  <si>
    <t xml:space="preserve">Ląstelės biologija                       </t>
  </si>
  <si>
    <t xml:space="preserve">[[prof.S. Serva]]    </t>
  </si>
  <si>
    <t xml:space="preserve"> Ląstelės biologija seminaras  1/2 gr.                                                          </t>
  </si>
  <si>
    <t>GMC, Sauletekio al. 7, aud.R301</t>
  </si>
  <si>
    <t>GMC, Sauletekio al. 7, aud.R208</t>
  </si>
  <si>
    <t xml:space="preserve">12-20 val. Biochemija, laboratoriniai darbai   1/3 gr.    </t>
  </si>
  <si>
    <t xml:space="preserve">Ląstelės biologija seminaras  1/2 gr.                                                          </t>
  </si>
  <si>
    <t xml:space="preserve">12-20 val.    Biochemija, laboratoriniai darbai               (1/3 gr.)    </t>
  </si>
  <si>
    <t xml:space="preserve">[[ doc. A. Markuckas]]    </t>
  </si>
  <si>
    <t xml:space="preserve">12-20 val.   Biochemija, laboratoriniai darbai   1/3 gr.    </t>
  </si>
  <si>
    <t xml:space="preserve">Molekulinė biologija, paskaita </t>
  </si>
  <si>
    <t xml:space="preserve">Molekulinė biologija, seminaras     </t>
  </si>
  <si>
    <t xml:space="preserve">Biotechnologija, paskaita      </t>
  </si>
  <si>
    <t xml:space="preserve">Biotechnologija, seminaras    </t>
  </si>
  <si>
    <t xml:space="preserve"> Biofizika, 14-16 val.paskaita, 16-18 val. seminaras </t>
  </si>
  <si>
    <t xml:space="preserve">Imunologija, 14-16 val.paskaita, 16-18 val. seminaras </t>
  </si>
  <si>
    <t>[[dr. A. Žvirblienė]]</t>
  </si>
  <si>
    <t xml:space="preserve">JGMC, Saulėtekio al. 7, aud.R103  </t>
  </si>
  <si>
    <t xml:space="preserve">JGMC, Saulėtekio al. 7, aud.R101  </t>
  </si>
  <si>
    <t xml:space="preserve">JGMC, Saulėtekio al. 7, aud.R106  </t>
  </si>
  <si>
    <t xml:space="preserve">GMC, Saulėtekio al. 7, aud.R106  </t>
  </si>
  <si>
    <t xml:space="preserve">GMC, Saulėtekio al. 7, aud.R406  </t>
  </si>
  <si>
    <t>GMC, Saulėtekio al. 7, aud.R404</t>
  </si>
  <si>
    <t xml:space="preserve">JGMC, Saulėtekio al. 7, aud.R201  </t>
  </si>
  <si>
    <t xml:space="preserve">GMC, Saulėtekio al. 7, aud.R302; R322 </t>
  </si>
  <si>
    <t xml:space="preserve">GMC, Saulėtekio al. 7, aud.R209 </t>
  </si>
  <si>
    <t>medikai anglų k. pratyb</t>
  </si>
  <si>
    <t>medikai anglų pratyb</t>
  </si>
  <si>
    <t xml:space="preserve">[[prof. R. Raudonis]]  </t>
  </si>
  <si>
    <r>
      <t>[</t>
    </r>
    <r>
      <rPr>
        <sz val="10"/>
        <rFont val="Times New Roman Baltic"/>
        <family val="0"/>
      </rPr>
      <t>[doc. A. Žalga, F. Ambrulevičius</t>
    </r>
    <r>
      <rPr>
        <sz val="10"/>
        <rFont val="Times New Roman Baltic"/>
        <family val="1"/>
      </rPr>
      <t xml:space="preserve">]]       </t>
    </r>
  </si>
  <si>
    <t xml:space="preserve">[[lekt. R. Voronovič, F. Ambrulevičius]]       </t>
  </si>
  <si>
    <t xml:space="preserve">[[lekt. A. Vyšniauskas]]  </t>
  </si>
  <si>
    <t xml:space="preserve">[[lekt. Ž.Stankevičiūtė, dokt. L. Alinauskas]]       </t>
  </si>
  <si>
    <t xml:space="preserve">[[F. Ambrulevičius]]  </t>
  </si>
  <si>
    <t xml:space="preserve">[[lekt. J. Kiuberis, doc. L. Vilčiauskas]]                   </t>
  </si>
  <si>
    <t>Vilčiauskas</t>
  </si>
  <si>
    <t xml:space="preserve">[[prof. R. Makuška]]  </t>
  </si>
  <si>
    <t xml:space="preserve">                       Medikai anglų k. Stauffer, R. Vaitkus</t>
  </si>
  <si>
    <t>Pleikienė</t>
  </si>
  <si>
    <t xml:space="preserve">           Vilčiauskas</t>
  </si>
  <si>
    <t xml:space="preserve">[[dokt. I. Gabriūnaitė]]  </t>
  </si>
  <si>
    <t>Gabriūnaitė</t>
  </si>
  <si>
    <t>Nevyksta</t>
  </si>
  <si>
    <t>TChA</t>
  </si>
  <si>
    <t xml:space="preserve">           Karpavičienė</t>
  </si>
  <si>
    <t>Modernioji organinė sintezė</t>
  </si>
  <si>
    <t xml:space="preserve">[[lekt. I. Karpavičienė]]   </t>
  </si>
  <si>
    <t>Modernioji organinė sintezė [[lekt.I. Karpavičienė]]  TChA</t>
  </si>
  <si>
    <t>Supramolekulių chemija [[prof.E.Orentas]]    ASA</t>
  </si>
  <si>
    <t xml:space="preserve">Orentas </t>
  </si>
  <si>
    <t>Brukštus I mag ???</t>
  </si>
  <si>
    <t>Vareikis</t>
  </si>
  <si>
    <t xml:space="preserve"> Molekulinių vyksmų fizika ,   prof. V.Gulbinas,  FF  401 a.</t>
  </si>
  <si>
    <t>FF, 215 k.</t>
  </si>
  <si>
    <t xml:space="preserve">[[prof. E.Kuokštis]]   </t>
  </si>
  <si>
    <t>Nevyks</t>
  </si>
  <si>
    <t xml:space="preserve">Nanomedžiagų chemijos studijų įvadas,kompiuterinė praktika,   1/2 sav.          </t>
  </si>
  <si>
    <t xml:space="preserve">Nanomedžiagų chemijos studijų įvadas, seminaras, kompiuterių praktika 1/2 sav.     </t>
  </si>
  <si>
    <t>Olšausk. Farmac II k.pratybos</t>
  </si>
  <si>
    <r>
      <t>[[lekt. R. Voronovič, F. Ambrulevičius</t>
    </r>
    <r>
      <rPr>
        <sz val="10"/>
        <rFont val="Times New Roman Baltic"/>
        <family val="1"/>
      </rPr>
      <t xml:space="preserve">]]       </t>
    </r>
  </si>
  <si>
    <t>Senvaitienė</t>
  </si>
  <si>
    <t xml:space="preserve">[[lekt. L. Dagys]]   </t>
  </si>
  <si>
    <t>Panaikinta</t>
  </si>
  <si>
    <t>N sujungta su 2 grupe</t>
  </si>
  <si>
    <t>sujungta su 2 grupe</t>
  </si>
  <si>
    <t>Grabauskaitė</t>
  </si>
  <si>
    <t>Seminarų kambarys 155 k.</t>
  </si>
  <si>
    <t>Sujungta su 2 gr.</t>
  </si>
  <si>
    <t xml:space="preserve">[[doc. J. Dodonova, lekt. G.Petraitytė]]   </t>
  </si>
  <si>
    <t xml:space="preserve">[[doc. R. Vaitkus]]   </t>
  </si>
  <si>
    <t xml:space="preserve">[[prof.A.Žilinskas, d.A. Neniškis]]   </t>
  </si>
  <si>
    <t xml:space="preserve">[[prof. S. Tumkevičius]]   </t>
  </si>
  <si>
    <t>Organinių junginių sintezės metodai   paskaita ir seminaras</t>
  </si>
  <si>
    <t>Beganskienė</t>
  </si>
  <si>
    <t>Karpavičienė</t>
  </si>
  <si>
    <t>Tumkevičius</t>
  </si>
  <si>
    <t>Tumkevičius IV K</t>
  </si>
  <si>
    <t>Organinių junginių sintezės  metodai, paskaita ir seminaras, {{prof. S. Tumkevičius]] TChA</t>
  </si>
  <si>
    <t>09 13 Gruodis egz</t>
  </si>
  <si>
    <r>
      <t xml:space="preserve">                             </t>
    </r>
    <r>
      <rPr>
        <b/>
        <sz val="10"/>
        <color indexed="10"/>
        <rFont val="Arial"/>
        <family val="2"/>
      </rPr>
      <t xml:space="preserve"> 09 08 Padarauskas egz </t>
    </r>
  </si>
  <si>
    <t xml:space="preserve">           09 12 Žilinskas egz.</t>
  </si>
  <si>
    <t>09 13 Orentas egz</t>
  </si>
  <si>
    <t>09 08 Abrutis egz</t>
  </si>
  <si>
    <t>09 15 Čikotienė egz</t>
  </si>
  <si>
    <t xml:space="preserve">               09 07 Kaušaitė gz</t>
  </si>
  <si>
    <t>16-19 val.  Muziejinių rinkinių ir dailės kūrinių technologijų istorija [prof. J. Senvaitienė], paskaita ir seminaras          ASA</t>
  </si>
  <si>
    <t>16-19 val. Alchemija, paskaita ir seminaras [doc. A. Brukštus] K D A</t>
  </si>
  <si>
    <t>Stankevičiūtė</t>
  </si>
  <si>
    <t xml:space="preserve"> Nanomedžiagos ir nanostruktūros: sintezė ir apibūdinimas, paskaita </t>
  </si>
  <si>
    <t xml:space="preserve">[[lekt. Ž. Stankevičiūtė]]   </t>
  </si>
  <si>
    <t xml:space="preserve">[[lekt.Ž.Stankevičiūtė]]   </t>
  </si>
  <si>
    <t>160 lab.</t>
  </si>
  <si>
    <t>Rozgienė</t>
  </si>
  <si>
    <t>Ambrulevičius</t>
  </si>
  <si>
    <t>Vaitkus</t>
  </si>
  <si>
    <t>Brukštus (Alchemija)</t>
  </si>
  <si>
    <t>Farmacija II k Dodonova</t>
  </si>
  <si>
    <t xml:space="preserve">Rozgienė </t>
  </si>
  <si>
    <t xml:space="preserve">[[lekt.I. Rozgienė]]        </t>
  </si>
  <si>
    <t xml:space="preserve">Anglų kalba    </t>
  </si>
  <si>
    <t xml:space="preserve"> Anglų kalba   </t>
  </si>
  <si>
    <t xml:space="preserve">Organinė chemija , seminaras  </t>
  </si>
  <si>
    <t xml:space="preserve">[[prof. V. Masevičius]]    </t>
  </si>
  <si>
    <t xml:space="preserve"> Organinė chemija, seminaras  </t>
  </si>
  <si>
    <t xml:space="preserve">[[prof. E. Orentas]]  </t>
  </si>
  <si>
    <t xml:space="preserve">        16-19 val.  Vadyba, paskaita ir seminaras [doc. dr. R. Lukoševičius]TChA</t>
  </si>
  <si>
    <t xml:space="preserve">          Bark(fizikai) paskaita</t>
  </si>
  <si>
    <t>Jakubkienė GF 8-11</t>
  </si>
  <si>
    <t>Jakubkienė biologai</t>
  </si>
  <si>
    <t xml:space="preserve">[[lekt. I. Karpavičienė, doc. R. Vaitkus]]   </t>
  </si>
  <si>
    <t xml:space="preserve">[[dokt. V. Petkevičius]]  </t>
  </si>
  <si>
    <t xml:space="preserve">[[asist.A.Bočkuvienė]]     </t>
  </si>
  <si>
    <t xml:space="preserve">Polimerų tirpalai, seminaras   </t>
  </si>
  <si>
    <t xml:space="preserve">Organinių metalų junginiai , seminaras    </t>
  </si>
  <si>
    <t xml:space="preserve">Vaistų kūrimo principai, paskaita ir seminaras    </t>
  </si>
  <si>
    <t xml:space="preserve">Funkcinių grupių blokavimo metodai, seminaras     </t>
  </si>
  <si>
    <t xml:space="preserve">Polimerizacijos reakcijų mechanizmai, seminaras    </t>
  </si>
  <si>
    <t xml:space="preserve">Polimerizacijos reakcijų mechanizmai    </t>
  </si>
  <si>
    <t>Analizinė chemija , seminaras[[prof.S.Tautkus]]     TChA</t>
  </si>
  <si>
    <t xml:space="preserve">[lekt. E. Karikovas]]     </t>
  </si>
  <si>
    <t xml:space="preserve">[[lekt. E. Karikovas]]     </t>
  </si>
  <si>
    <t>Matemat Karikovas</t>
  </si>
  <si>
    <t xml:space="preserve">Matematika,seminaras    </t>
  </si>
  <si>
    <t>Karikovas</t>
  </si>
  <si>
    <t xml:space="preserve">             09 15 Jakubk</t>
  </si>
  <si>
    <t>09 08 cesiulis</t>
  </si>
  <si>
    <t xml:space="preserve">                 09 12 16 val. Kareiva</t>
  </si>
  <si>
    <t xml:space="preserve">[[prof.H.Cesiulis]]   </t>
  </si>
  <si>
    <t>Mikoliūnaitė</t>
  </si>
  <si>
    <t xml:space="preserve"> Kaušaitė</t>
  </si>
  <si>
    <t xml:space="preserve"> [[doc. D. Dabkevičienė]]   </t>
  </si>
  <si>
    <t>5 stud.</t>
  </si>
  <si>
    <t xml:space="preserve">Elektrocheminio impedanso spektroskopija, paskaita ir seminaras         </t>
  </si>
  <si>
    <t>FChA iki 2017.10.26;       KDA nuo 2017.10.31</t>
  </si>
  <si>
    <t>OChA iki 2017.10.26;      KDA nuo 2017.10.31</t>
  </si>
  <si>
    <t xml:space="preserve">Biochemija, seminaras                    </t>
  </si>
  <si>
    <t>OChA iki 2017.10.28;      KDA nuo 2017.11.01</t>
  </si>
  <si>
    <t xml:space="preserve">                             09 22 12-19 Doktorantų atestacija Aleksandra</t>
  </si>
  <si>
    <t>Cesiulis I M</t>
  </si>
  <si>
    <t>Kregždė</t>
  </si>
  <si>
    <t xml:space="preserve">[doc.A. Kregždė]]   </t>
  </si>
  <si>
    <t xml:space="preserve">Praktinė medžiagotyra        </t>
  </si>
  <si>
    <t xml:space="preserve">Praktinė medžiagotyra, lab. darbai        </t>
  </si>
  <si>
    <t xml:space="preserve">nuo 11.01 Cesiulis 15-17 val. </t>
  </si>
  <si>
    <t xml:space="preserve">[[prof. V. Masevičius, asist. S. Višniakova]]   </t>
  </si>
  <si>
    <t xml:space="preserve">[[doc. A. Brukštus, doc. V. Jakubkienė]]    </t>
  </si>
  <si>
    <t>MIF 309 k.</t>
  </si>
  <si>
    <t>MIF  309 k.</t>
  </si>
  <si>
    <t xml:space="preserve">Choras Viva </t>
  </si>
  <si>
    <t xml:space="preserve">   09 19 Doktorantų atsiskaitymas 12-19</t>
  </si>
  <si>
    <t xml:space="preserve">[[prof.S.Serva]]  </t>
  </si>
  <si>
    <t xml:space="preserve">[[dr.A.Gegeckas]]    </t>
  </si>
  <si>
    <t xml:space="preserve">[[prof. S.Serva ]]     </t>
  </si>
  <si>
    <t xml:space="preserve">[[prof.S.Serva]]    </t>
  </si>
  <si>
    <t xml:space="preserve"> Raudonis</t>
  </si>
  <si>
    <t xml:space="preserve"> [1] Bendroji chemija, seminaras  1/2 sav.                        </t>
  </si>
  <si>
    <t>15 val. Atsiskaitymas Živilė</t>
  </si>
  <si>
    <t>Bočkuvienė</t>
  </si>
  <si>
    <t xml:space="preserve">Polimerų tirpalai paskaita, seminaras   </t>
  </si>
  <si>
    <t>Vernickaitė</t>
  </si>
  <si>
    <t xml:space="preserve">[[asist. E. Vernickaitė]]  </t>
  </si>
  <si>
    <t xml:space="preserve">[[prof.H.Cesiulis, d. D. Balčiūnas]]  </t>
  </si>
  <si>
    <t xml:space="preserve">Fizikinė chemija, seminaras               </t>
  </si>
  <si>
    <t xml:space="preserve">[[doc. A.Valiūnienė, dokt.J.Petronienė]]  </t>
  </si>
  <si>
    <t xml:space="preserve">[[asist. U. Bubnienė, dokt. R. Levinas]]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</si>
</sst>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5">
    <font>
      <sz val="10"/>
      <name val="Arial"/>
      <family val="0"/>
    </font>
    <font>
      <sz val="10"/>
      <name val="Times New Roman Baltic"/>
      <family val="1"/>
    </font>
    <font>
      <sz val="10"/>
      <color indexed="8"/>
      <name val="Times New Roman Baltic"/>
      <family val="1"/>
    </font>
    <font>
      <sz val="10"/>
      <name val="Arial Baltic"/>
      <family val="2"/>
    </font>
    <font>
      <sz val="12"/>
      <name val="Arial Baltic"/>
      <family val="2"/>
    </font>
    <font>
      <b/>
      <sz val="16"/>
      <name val="Arial Baltic"/>
      <family val="2"/>
    </font>
    <font>
      <sz val="14"/>
      <name val="Arial Baltic"/>
      <family val="2"/>
    </font>
    <font>
      <b/>
      <sz val="16"/>
      <color indexed="12"/>
      <name val="Arial Baltic"/>
      <family val="2"/>
    </font>
    <font>
      <sz val="14"/>
      <color indexed="12"/>
      <name val="Arial Baltic"/>
      <family val="2"/>
    </font>
    <font>
      <b/>
      <sz val="14"/>
      <color indexed="12"/>
      <name val="Arial Baltic"/>
      <family val="2"/>
    </font>
    <font>
      <b/>
      <sz val="12"/>
      <name val="Arial Baltic"/>
      <family val="2"/>
    </font>
    <font>
      <sz val="10"/>
      <color indexed="14"/>
      <name val="Times New Roman Baltic"/>
      <family val="1"/>
    </font>
    <font>
      <b/>
      <sz val="10"/>
      <name val="Arial Baltic"/>
      <family val="2"/>
    </font>
    <font>
      <b/>
      <sz val="14"/>
      <name val="Arial Baltic"/>
      <family val="2"/>
    </font>
    <font>
      <b/>
      <sz val="20"/>
      <name val="Arial Black"/>
      <family val="2"/>
    </font>
    <font>
      <sz val="10"/>
      <color indexed="12"/>
      <name val="Arial"/>
      <family val="2"/>
    </font>
    <font>
      <b/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sz val="12"/>
      <color indexed="10"/>
      <name val="Arial Baltic"/>
      <family val="2"/>
    </font>
    <font>
      <sz val="10"/>
      <color indexed="10"/>
      <name val="Times New Roman Baltic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7"/>
      <name val="Times New Roman Baltic"/>
      <family val="1"/>
    </font>
    <font>
      <sz val="10"/>
      <color indexed="10"/>
      <name val="Arial Baltic"/>
      <family val="2"/>
    </font>
    <font>
      <sz val="10"/>
      <color indexed="48"/>
      <name val="Arial"/>
      <family val="2"/>
    </font>
    <font>
      <sz val="10"/>
      <color indexed="57"/>
      <name val="Times New Roman Baltic"/>
      <family val="1"/>
    </font>
    <font>
      <sz val="10"/>
      <color indexed="48"/>
      <name val="Times New Roman Baltic"/>
      <family val="1"/>
    </font>
    <font>
      <sz val="14"/>
      <name val="Arial"/>
      <family val="2"/>
    </font>
    <font>
      <sz val="11"/>
      <name val="Arial Baltic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Times New Roman Baltic"/>
      <family val="1"/>
    </font>
    <font>
      <sz val="10"/>
      <color indexed="12"/>
      <name val="Times New Roman Baltic"/>
      <family val="1"/>
    </font>
    <font>
      <b/>
      <sz val="10"/>
      <color indexed="12"/>
      <name val="Times New Roman Baltic"/>
      <family val="1"/>
    </font>
    <font>
      <b/>
      <sz val="12"/>
      <color indexed="17"/>
      <name val="Arial Baltic"/>
      <family val="2"/>
    </font>
    <font>
      <b/>
      <sz val="10"/>
      <color indexed="17"/>
      <name val="Arial"/>
      <family val="2"/>
    </font>
    <font>
      <sz val="11"/>
      <color indexed="14"/>
      <name val="Arial Baltic"/>
      <family val="2"/>
    </font>
    <font>
      <b/>
      <sz val="16"/>
      <name val="Bookman Old Style"/>
      <family val="1"/>
    </font>
    <font>
      <sz val="16"/>
      <name val="Arial Baltic"/>
      <family val="2"/>
    </font>
    <font>
      <sz val="8"/>
      <name val="Arial"/>
      <family val="2"/>
    </font>
    <font>
      <b/>
      <sz val="12"/>
      <color indexed="12"/>
      <name val="Arial Baltic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Baltic"/>
      <family val="2"/>
    </font>
    <font>
      <b/>
      <sz val="12"/>
      <color indexed="30"/>
      <name val="Arial Baltic"/>
      <family val="2"/>
    </font>
    <font>
      <b/>
      <sz val="22"/>
      <name val="Arial Black"/>
      <family val="2"/>
    </font>
    <font>
      <b/>
      <sz val="24"/>
      <name val="Arial Black"/>
      <family val="2"/>
    </font>
    <font>
      <b/>
      <sz val="18"/>
      <name val="Arial Baltic"/>
      <family val="2"/>
    </font>
    <font>
      <b/>
      <sz val="10"/>
      <color indexed="57"/>
      <name val="Arial"/>
      <family val="2"/>
    </font>
    <font>
      <b/>
      <sz val="12"/>
      <color indexed="14"/>
      <name val="Arial Baltic"/>
      <family val="2"/>
    </font>
    <font>
      <sz val="10"/>
      <name val="Times New Roman"/>
      <family val="1"/>
    </font>
    <font>
      <sz val="14"/>
      <color indexed="10"/>
      <name val="Arial Baltic"/>
      <family val="2"/>
    </font>
    <font>
      <sz val="12"/>
      <color indexed="14"/>
      <name val="Arial Baltic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 Baltic"/>
      <family val="2"/>
    </font>
    <font>
      <b/>
      <sz val="10"/>
      <color indexed="48"/>
      <name val="Arial"/>
      <family val="2"/>
    </font>
    <font>
      <b/>
      <sz val="20"/>
      <color indexed="10"/>
      <name val="Times New Roman Baltic"/>
      <family val="1"/>
    </font>
    <font>
      <b/>
      <sz val="18"/>
      <color indexed="12"/>
      <name val="Arial Baltic"/>
      <family val="2"/>
    </font>
    <font>
      <sz val="18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12"/>
      <name val="Arial Baltic"/>
      <family val="2"/>
    </font>
    <font>
      <sz val="16"/>
      <color indexed="12"/>
      <name val="Arial"/>
      <family val="2"/>
    </font>
    <font>
      <b/>
      <sz val="10"/>
      <color indexed="12"/>
      <name val="Arial Baltic"/>
      <family val="2"/>
    </font>
    <font>
      <b/>
      <sz val="16"/>
      <color indexed="10"/>
      <name val="Arial Baltic"/>
      <family val="2"/>
    </font>
    <font>
      <sz val="16"/>
      <color indexed="10"/>
      <name val="Arial"/>
      <family val="2"/>
    </font>
    <font>
      <b/>
      <sz val="14"/>
      <color indexed="10"/>
      <name val="Arial Baltic"/>
      <family val="2"/>
    </font>
    <font>
      <b/>
      <sz val="14"/>
      <color indexed="57"/>
      <name val="Arial Baltic"/>
      <family val="0"/>
    </font>
    <font>
      <sz val="14"/>
      <color indexed="57"/>
      <name val="Arial"/>
      <family val="2"/>
    </font>
    <font>
      <sz val="10"/>
      <color indexed="57"/>
      <name val="Arial Baltic"/>
      <family val="2"/>
    </font>
    <font>
      <b/>
      <sz val="11"/>
      <name val="Arial Baltic"/>
      <family val="2"/>
    </font>
    <font>
      <b/>
      <sz val="11"/>
      <name val="Arial"/>
      <family val="2"/>
    </font>
    <font>
      <b/>
      <sz val="11"/>
      <color indexed="57"/>
      <name val="Arial Baltic"/>
      <family val="0"/>
    </font>
    <font>
      <sz val="11"/>
      <color indexed="57"/>
      <name val="Arial Baltic"/>
      <family val="0"/>
    </font>
    <font>
      <b/>
      <sz val="9"/>
      <color indexed="12"/>
      <name val="Arial"/>
      <family val="2"/>
    </font>
    <font>
      <sz val="10"/>
      <color indexed="14"/>
      <name val="Arial Baltic"/>
      <family val="2"/>
    </font>
    <font>
      <sz val="10"/>
      <color indexed="60"/>
      <name val="Times New Roman Baltic"/>
      <family val="1"/>
    </font>
    <font>
      <sz val="11"/>
      <color indexed="10"/>
      <name val="Arial Baltic"/>
      <family val="2"/>
    </font>
    <font>
      <sz val="20"/>
      <name val="Arial Baltic"/>
      <family val="2"/>
    </font>
    <font>
      <b/>
      <sz val="8"/>
      <name val="Arial"/>
      <family val="2"/>
    </font>
    <font>
      <b/>
      <i/>
      <sz val="16"/>
      <name val="Arial Baltic"/>
      <family val="0"/>
    </font>
    <font>
      <sz val="10"/>
      <color indexed="14"/>
      <name val="Arial"/>
      <family val="2"/>
    </font>
    <font>
      <b/>
      <sz val="11"/>
      <color indexed="17"/>
      <name val="Arial Baltic"/>
      <family val="0"/>
    </font>
    <font>
      <sz val="10"/>
      <color indexed="17"/>
      <name val="Arial"/>
      <family val="2"/>
    </font>
    <font>
      <b/>
      <sz val="16"/>
      <name val="Times New Roman"/>
      <family val="1"/>
    </font>
    <font>
      <b/>
      <i/>
      <sz val="16"/>
      <color indexed="10"/>
      <name val="Arial Baltic"/>
      <family val="0"/>
    </font>
    <font>
      <sz val="20"/>
      <color indexed="14"/>
      <name val="Arial"/>
      <family val="2"/>
    </font>
    <font>
      <sz val="16"/>
      <color indexed="10"/>
      <name val="Arial Baltic"/>
      <family val="2"/>
    </font>
    <font>
      <sz val="16"/>
      <color indexed="14"/>
      <name val="Arial Baltic"/>
      <family val="2"/>
    </font>
    <font>
      <b/>
      <sz val="18"/>
      <name val="Arial"/>
      <family val="2"/>
    </font>
    <font>
      <b/>
      <sz val="14"/>
      <color indexed="14"/>
      <name val="Arial Baltic"/>
      <family val="0"/>
    </font>
    <font>
      <sz val="8"/>
      <color indexed="14"/>
      <name val="Arial"/>
      <family val="2"/>
    </font>
    <font>
      <b/>
      <sz val="20"/>
      <color indexed="14"/>
      <name val="Arial Black"/>
      <family val="2"/>
    </font>
    <font>
      <sz val="11"/>
      <color indexed="14"/>
      <name val="Arial"/>
      <family val="2"/>
    </font>
    <font>
      <sz val="16"/>
      <name val="Arial"/>
      <family val="2"/>
    </font>
    <font>
      <b/>
      <sz val="9"/>
      <color indexed="14"/>
      <name val="Arial"/>
      <family val="2"/>
    </font>
    <font>
      <b/>
      <sz val="10"/>
      <color indexed="16"/>
      <name val="Arial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18"/>
      <name val="Bookman Old Style"/>
      <family val="1"/>
    </font>
    <font>
      <b/>
      <sz val="22"/>
      <name val="Bookman Old Style"/>
      <family val="1"/>
    </font>
    <font>
      <sz val="12"/>
      <name val="Tahoma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28"/>
      <name val="Arial"/>
      <family val="2"/>
    </font>
    <font>
      <b/>
      <sz val="11"/>
      <color indexed="12"/>
      <name val="Arial Baltic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 Baltic"/>
      <family val="2"/>
    </font>
    <font>
      <sz val="16"/>
      <color indexed="10"/>
      <name val="Times New Roman Baltic"/>
      <family val="1"/>
    </font>
    <font>
      <sz val="10"/>
      <color indexed="56"/>
      <name val="Times New Roman Baltic"/>
      <family val="1"/>
    </font>
    <font>
      <sz val="10"/>
      <color indexed="40"/>
      <name val="Times New Roman Baltic"/>
      <family val="1"/>
    </font>
    <font>
      <b/>
      <sz val="12"/>
      <color indexed="40"/>
      <name val="Arial Baltic"/>
      <family val="2"/>
    </font>
    <font>
      <b/>
      <sz val="16"/>
      <color indexed="62"/>
      <name val="Arial Baltic"/>
      <family val="2"/>
    </font>
    <font>
      <sz val="10"/>
      <color indexed="36"/>
      <name val="Times New Roman Baltic"/>
      <family val="1"/>
    </font>
    <font>
      <sz val="14"/>
      <color indexed="10"/>
      <name val="Arial"/>
      <family val="2"/>
    </font>
    <font>
      <b/>
      <sz val="11"/>
      <color indexed="60"/>
      <name val="Arial Baltic"/>
      <family val="0"/>
    </font>
    <font>
      <b/>
      <sz val="8"/>
      <color indexed="10"/>
      <name val="Arial"/>
      <family val="2"/>
    </font>
    <font>
      <b/>
      <sz val="11"/>
      <color indexed="10"/>
      <name val="Arial Baltic"/>
      <family val="0"/>
    </font>
    <font>
      <b/>
      <sz val="11"/>
      <color indexed="17"/>
      <name val="Arial"/>
      <family val="2"/>
    </font>
    <font>
      <b/>
      <sz val="12"/>
      <color indexed="36"/>
      <name val="Arial Baltic"/>
      <family val="2"/>
    </font>
    <font>
      <b/>
      <sz val="10"/>
      <color indexed="18"/>
      <name val="Arial"/>
      <family val="2"/>
    </font>
    <font>
      <b/>
      <sz val="28"/>
      <color indexed="10"/>
      <name val="Arial"/>
      <family val="2"/>
    </font>
    <font>
      <b/>
      <sz val="10"/>
      <color indexed="30"/>
      <name val="Arial"/>
      <family val="2"/>
    </font>
    <font>
      <sz val="12"/>
      <color indexed="36"/>
      <name val="Arial Baltic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53"/>
      <name val="Arial"/>
      <family val="2"/>
    </font>
    <font>
      <b/>
      <sz val="14"/>
      <color indexed="30"/>
      <name val="Arial Baltic"/>
      <family val="2"/>
    </font>
    <font>
      <b/>
      <sz val="14"/>
      <color indexed="62"/>
      <name val="Arial Baltic"/>
      <family val="0"/>
    </font>
    <font>
      <b/>
      <sz val="16"/>
      <color indexed="36"/>
      <name val="Arial Baltic"/>
      <family val="2"/>
    </font>
    <font>
      <b/>
      <sz val="14"/>
      <color indexed="36"/>
      <name val="Arial Baltic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 Baltic"/>
      <family val="1"/>
    </font>
    <font>
      <sz val="10"/>
      <color rgb="FFFF0000"/>
      <name val="Times New Roman Baltic"/>
      <family val="1"/>
    </font>
    <font>
      <b/>
      <sz val="14"/>
      <color theme="5" tint="-0.24997000396251678"/>
      <name val="Arial Baltic"/>
      <family val="2"/>
    </font>
    <font>
      <sz val="10"/>
      <color rgb="FFB33C17"/>
      <name val="Times New Roman Baltic"/>
      <family val="1"/>
    </font>
    <font>
      <sz val="10"/>
      <color rgb="FFFF0000"/>
      <name val="Arial Baltic"/>
      <family val="2"/>
    </font>
    <font>
      <b/>
      <sz val="16"/>
      <color rgb="FFFF0000"/>
      <name val="Arial Baltic"/>
      <family val="2"/>
    </font>
    <font>
      <sz val="16"/>
      <color rgb="FFFF0000"/>
      <name val="Times New Roman Baltic"/>
      <family val="1"/>
    </font>
    <font>
      <b/>
      <sz val="12"/>
      <color rgb="FFFF0000"/>
      <name val="Arial Baltic"/>
      <family val="2"/>
    </font>
    <font>
      <b/>
      <sz val="14"/>
      <color rgb="FFB33C17"/>
      <name val="Arial Baltic"/>
      <family val="0"/>
    </font>
    <font>
      <sz val="10"/>
      <color rgb="FF002060"/>
      <name val="Times New Roman Baltic"/>
      <family val="1"/>
    </font>
    <font>
      <sz val="12"/>
      <color rgb="FFFF0000"/>
      <name val="Arial Baltic"/>
      <family val="2"/>
    </font>
    <font>
      <sz val="11"/>
      <color rgb="FFFF0000"/>
      <name val="Arial Baltic"/>
      <family val="2"/>
    </font>
    <font>
      <sz val="10"/>
      <color rgb="FF00B0F0"/>
      <name val="Times New Roman Baltic"/>
      <family val="1"/>
    </font>
    <font>
      <b/>
      <sz val="12"/>
      <color rgb="FF00B0F0"/>
      <name val="Arial Baltic"/>
      <family val="2"/>
    </font>
    <font>
      <b/>
      <sz val="16"/>
      <color theme="3" tint="0.39998000860214233"/>
      <name val="Arial Baltic"/>
      <family val="2"/>
    </font>
    <font>
      <b/>
      <sz val="10"/>
      <color rgb="FFFF0000"/>
      <name val="Times New Roman Baltic"/>
      <family val="1"/>
    </font>
    <font>
      <sz val="10"/>
      <color rgb="FFC00000"/>
      <name val="Times New Roman Baltic"/>
      <family val="1"/>
    </font>
    <font>
      <sz val="10"/>
      <color rgb="FF7030A0"/>
      <name val="Times New Roman Baltic"/>
      <family val="1"/>
    </font>
    <font>
      <b/>
      <sz val="14"/>
      <color rgb="FFFF0000"/>
      <name val="Arial Baltic"/>
      <family val="2"/>
    </font>
    <font>
      <sz val="14"/>
      <color rgb="FFFF0000"/>
      <name val="Arial"/>
      <family val="2"/>
    </font>
    <font>
      <b/>
      <sz val="11"/>
      <color rgb="FFC00000"/>
      <name val="Arial Baltic"/>
      <family val="0"/>
    </font>
    <font>
      <b/>
      <sz val="8"/>
      <color rgb="FFFF0000"/>
      <name val="Arial"/>
      <family val="2"/>
    </font>
    <font>
      <b/>
      <sz val="11"/>
      <color rgb="FFFF0000"/>
      <name val="Arial Baltic"/>
      <family val="0"/>
    </font>
    <font>
      <b/>
      <sz val="11"/>
      <color rgb="FF00B050"/>
      <name val="Arial"/>
      <family val="2"/>
    </font>
    <font>
      <b/>
      <sz val="12"/>
      <color theme="7" tint="-0.24997000396251678"/>
      <name val="Arial Balt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sz val="28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353BA"/>
      <name val="Arial"/>
      <family val="2"/>
    </font>
    <font>
      <sz val="12"/>
      <color rgb="FF7030A0"/>
      <name val="Arial Baltic"/>
      <family val="2"/>
    </font>
    <font>
      <b/>
      <sz val="14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9"/>
      <color rgb="FFFF0000"/>
      <name val="Arial"/>
      <family val="2"/>
    </font>
    <font>
      <b/>
      <sz val="14"/>
      <color rgb="FF0070C0"/>
      <name val="Arial Baltic"/>
      <family val="2"/>
    </font>
    <font>
      <b/>
      <sz val="12"/>
      <color rgb="FF7030A0"/>
      <name val="Arial Baltic"/>
      <family val="2"/>
    </font>
    <font>
      <b/>
      <sz val="11"/>
      <color theme="5" tint="-0.24997000396251678"/>
      <name val="Arial Baltic"/>
      <family val="2"/>
    </font>
    <font>
      <b/>
      <sz val="12"/>
      <color rgb="FF0070C0"/>
      <name val="Arial Baltic"/>
      <family val="2"/>
    </font>
    <font>
      <b/>
      <sz val="14"/>
      <color theme="4" tint="-0.24997000396251678"/>
      <name val="Arial Baltic"/>
      <family val="0"/>
    </font>
    <font>
      <b/>
      <sz val="14"/>
      <color rgb="FF7030A0"/>
      <name val="Arial Baltic"/>
      <family val="0"/>
    </font>
    <font>
      <b/>
      <sz val="16"/>
      <color rgb="FF7030A0"/>
      <name val="Arial Baltic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0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8" fillId="25" borderId="0" applyNumberFormat="0" applyBorder="0" applyAlignment="0" applyProtection="0"/>
    <xf numFmtId="0" fontId="159" fillId="26" borderId="1" applyNumberFormat="0" applyAlignment="0" applyProtection="0"/>
    <xf numFmtId="0" fontId="1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2" fillId="28" borderId="0" applyNumberFormat="0" applyBorder="0" applyAlignment="0" applyProtection="0"/>
    <xf numFmtId="0" fontId="163" fillId="0" borderId="3" applyNumberFormat="0" applyFill="0" applyAlignment="0" applyProtection="0"/>
    <xf numFmtId="0" fontId="164" fillId="0" borderId="4" applyNumberFormat="0" applyFill="0" applyAlignment="0" applyProtection="0"/>
    <xf numFmtId="0" fontId="165" fillId="0" borderId="5" applyNumberFormat="0" applyFill="0" applyAlignment="0" applyProtection="0"/>
    <xf numFmtId="0" fontId="1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6" fillId="29" borderId="1" applyNumberFormat="0" applyAlignment="0" applyProtection="0"/>
    <xf numFmtId="0" fontId="167" fillId="0" borderId="6" applyNumberFormat="0" applyFill="0" applyAlignment="0" applyProtection="0"/>
    <xf numFmtId="0" fontId="168" fillId="30" borderId="0" applyNumberFormat="0" applyBorder="0" applyAlignment="0" applyProtection="0"/>
    <xf numFmtId="0" fontId="0" fillId="31" borderId="7" applyNumberFormat="0" applyFont="0" applyAlignment="0" applyProtection="0"/>
    <xf numFmtId="0" fontId="169" fillId="26" borderId="8" applyNumberFormat="0" applyAlignment="0" applyProtection="0"/>
    <xf numFmtId="9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228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2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9" fillId="0" borderId="0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0" fillId="35" borderId="27" xfId="0" applyFill="1" applyBorder="1" applyAlignment="1">
      <alignment horizontal="center" vertical="center" wrapText="1"/>
    </xf>
    <xf numFmtId="0" fontId="3" fillId="35" borderId="28" xfId="0" applyFont="1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8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11" xfId="0" applyFont="1" applyBorder="1" applyAlignment="1">
      <alignment wrapText="1"/>
    </xf>
    <xf numFmtId="0" fontId="23" fillId="0" borderId="2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0" fillId="35" borderId="32" xfId="0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/>
    </xf>
    <xf numFmtId="0" fontId="1" fillId="39" borderId="14" xfId="0" applyNumberFormat="1" applyFont="1" applyFill="1" applyBorder="1" applyAlignment="1">
      <alignment/>
    </xf>
    <xf numFmtId="0" fontId="1" fillId="39" borderId="14" xfId="0" applyNumberFormat="1" applyFont="1" applyFill="1" applyBorder="1" applyAlignment="1">
      <alignment horizontal="left"/>
    </xf>
    <xf numFmtId="0" fontId="1" fillId="39" borderId="14" xfId="0" applyFont="1" applyFill="1" applyBorder="1" applyAlignment="1">
      <alignment horizontal="right"/>
    </xf>
    <xf numFmtId="0" fontId="1" fillId="39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39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/>
    </xf>
    <xf numFmtId="0" fontId="1" fillId="5" borderId="14" xfId="0" applyNumberFormat="1" applyFont="1" applyFill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center"/>
    </xf>
    <xf numFmtId="0" fontId="13" fillId="39" borderId="41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23" fillId="35" borderId="30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5" borderId="42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0" fillId="38" borderId="26" xfId="0" applyFont="1" applyFill="1" applyBorder="1" applyAlignment="1">
      <alignment/>
    </xf>
    <xf numFmtId="0" fontId="13" fillId="38" borderId="24" xfId="0" applyFont="1" applyFill="1" applyBorder="1" applyAlignment="1">
      <alignment horizontal="center"/>
    </xf>
    <xf numFmtId="0" fontId="10" fillId="38" borderId="24" xfId="0" applyFont="1" applyFill="1" applyBorder="1" applyAlignment="1">
      <alignment vertical="center" wrapText="1"/>
    </xf>
    <xf numFmtId="0" fontId="10" fillId="38" borderId="24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 textRotation="90" wrapText="1"/>
    </xf>
    <xf numFmtId="0" fontId="8" fillId="38" borderId="24" xfId="0" applyFont="1" applyFill="1" applyBorder="1" applyAlignment="1">
      <alignment vertical="center" wrapText="1"/>
    </xf>
    <xf numFmtId="0" fontId="6" fillId="38" borderId="24" xfId="0" applyFont="1" applyFill="1" applyBorder="1" applyAlignment="1">
      <alignment vertical="center" wrapText="1"/>
    </xf>
    <xf numFmtId="0" fontId="13" fillId="38" borderId="46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/>
    </xf>
    <xf numFmtId="0" fontId="13" fillId="38" borderId="26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12" fillId="38" borderId="0" xfId="0" applyFont="1" applyFill="1" applyAlignment="1">
      <alignment horizontal="center"/>
    </xf>
    <xf numFmtId="0" fontId="3" fillId="38" borderId="0" xfId="0" applyFont="1" applyFill="1" applyAlignment="1">
      <alignment vertical="center" wrapText="1"/>
    </xf>
    <xf numFmtId="0" fontId="13" fillId="38" borderId="47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23" fillId="35" borderId="39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38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3" fillId="34" borderId="51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/>
    </xf>
    <xf numFmtId="0" fontId="13" fillId="40" borderId="30" xfId="0" applyFont="1" applyFill="1" applyBorder="1" applyAlignment="1">
      <alignment horizontal="center"/>
    </xf>
    <xf numFmtId="0" fontId="13" fillId="40" borderId="29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44" xfId="0" applyFont="1" applyFill="1" applyBorder="1" applyAlignment="1">
      <alignment horizontal="center"/>
    </xf>
    <xf numFmtId="0" fontId="13" fillId="40" borderId="30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23" fillId="40" borderId="29" xfId="0" applyFont="1" applyFill="1" applyBorder="1" applyAlignment="1">
      <alignment horizontal="center" vertical="center" wrapText="1"/>
    </xf>
    <xf numFmtId="0" fontId="23" fillId="40" borderId="23" xfId="0" applyFont="1" applyFill="1" applyBorder="1" applyAlignment="1">
      <alignment horizontal="center" vertical="center" wrapText="1"/>
    </xf>
    <xf numFmtId="0" fontId="13" fillId="40" borderId="52" xfId="0" applyFont="1" applyFill="1" applyBorder="1" applyAlignment="1">
      <alignment horizontal="center" vertical="center" wrapText="1"/>
    </xf>
    <xf numFmtId="0" fontId="13" fillId="40" borderId="53" xfId="0" applyFont="1" applyFill="1" applyBorder="1" applyAlignment="1">
      <alignment horizontal="center" vertical="center" wrapText="1"/>
    </xf>
    <xf numFmtId="0" fontId="23" fillId="40" borderId="53" xfId="0" applyFont="1" applyFill="1" applyBorder="1" applyAlignment="1">
      <alignment horizontal="center" vertical="center" wrapText="1"/>
    </xf>
    <xf numFmtId="0" fontId="23" fillId="40" borderId="54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wrapText="1"/>
    </xf>
    <xf numFmtId="0" fontId="13" fillId="40" borderId="20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 vertical="center" wrapText="1"/>
    </xf>
    <xf numFmtId="0" fontId="13" fillId="40" borderId="44" xfId="0" applyFont="1" applyFill="1" applyBorder="1" applyAlignment="1">
      <alignment horizontal="center" wrapText="1"/>
    </xf>
    <xf numFmtId="0" fontId="23" fillId="40" borderId="29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/>
    </xf>
    <xf numFmtId="0" fontId="3" fillId="38" borderId="0" xfId="0" applyFont="1" applyFill="1" applyAlignment="1">
      <alignment wrapText="1"/>
    </xf>
    <xf numFmtId="0" fontId="3" fillId="38" borderId="0" xfId="0" applyFont="1" applyFill="1" applyBorder="1" applyAlignment="1">
      <alignment wrapText="1"/>
    </xf>
    <xf numFmtId="0" fontId="13" fillId="38" borderId="47" xfId="0" applyFont="1" applyFill="1" applyBorder="1" applyAlignment="1">
      <alignment horizontal="center" wrapText="1"/>
    </xf>
    <xf numFmtId="0" fontId="3" fillId="38" borderId="26" xfId="0" applyFont="1" applyFill="1" applyBorder="1" applyAlignment="1">
      <alignment wrapText="1"/>
    </xf>
    <xf numFmtId="0" fontId="3" fillId="38" borderId="24" xfId="0" applyFont="1" applyFill="1" applyBorder="1" applyAlignment="1">
      <alignment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wrapText="1"/>
    </xf>
    <xf numFmtId="0" fontId="12" fillId="34" borderId="56" xfId="0" applyFont="1" applyFill="1" applyBorder="1" applyAlignment="1">
      <alignment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35" borderId="5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21" fillId="0" borderId="55" xfId="0" applyFont="1" applyBorder="1" applyAlignment="1">
      <alignment horizontal="center"/>
    </xf>
    <xf numFmtId="0" fontId="10" fillId="34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12" fillId="38" borderId="0" xfId="0" applyFont="1" applyFill="1" applyAlignment="1">
      <alignment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32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58" xfId="0" applyFont="1" applyBorder="1" applyAlignment="1">
      <alignment/>
    </xf>
    <xf numFmtId="0" fontId="13" fillId="35" borderId="3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40" borderId="36" xfId="0" applyFont="1" applyFill="1" applyBorder="1" applyAlignment="1">
      <alignment/>
    </xf>
    <xf numFmtId="0" fontId="13" fillId="40" borderId="46" xfId="0" applyFont="1" applyFill="1" applyBorder="1" applyAlignment="1">
      <alignment/>
    </xf>
    <xf numFmtId="0" fontId="13" fillId="35" borderId="23" xfId="0" applyFont="1" applyFill="1" applyBorder="1" applyAlignment="1">
      <alignment/>
    </xf>
    <xf numFmtId="0" fontId="13" fillId="35" borderId="39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35" borderId="53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2" fillId="0" borderId="27" xfId="0" applyFont="1" applyBorder="1" applyAlignment="1">
      <alignment/>
    </xf>
    <xf numFmtId="0" fontId="21" fillId="0" borderId="14" xfId="0" applyFont="1" applyBorder="1" applyAlignment="1">
      <alignment/>
    </xf>
    <xf numFmtId="0" fontId="13" fillId="0" borderId="4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45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/>
    </xf>
    <xf numFmtId="0" fontId="17" fillId="32" borderId="14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3" fillId="35" borderId="62" xfId="0" applyFont="1" applyFill="1" applyBorder="1" applyAlignment="1">
      <alignment horizontal="center"/>
    </xf>
    <xf numFmtId="0" fontId="13" fillId="35" borderId="63" xfId="0" applyFont="1" applyFill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52" fillId="0" borderId="0" xfId="0" applyFont="1" applyAlignment="1">
      <alignment/>
    </xf>
    <xf numFmtId="16" fontId="1" fillId="0" borderId="0" xfId="0" applyNumberFormat="1" applyFont="1" applyFill="1" applyAlignment="1">
      <alignment/>
    </xf>
    <xf numFmtId="0" fontId="10" fillId="34" borderId="6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34" borderId="41" xfId="0" applyFont="1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0" fontId="13" fillId="35" borderId="57" xfId="0" applyFont="1" applyFill="1" applyBorder="1" applyAlignment="1">
      <alignment/>
    </xf>
    <xf numFmtId="0" fontId="13" fillId="35" borderId="45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wrapText="1"/>
    </xf>
    <xf numFmtId="0" fontId="13" fillId="38" borderId="2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13" fillId="4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6" fillId="34" borderId="40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7" fillId="38" borderId="0" xfId="0" applyFont="1" applyFill="1" applyAlignment="1">
      <alignment wrapText="1"/>
    </xf>
    <xf numFmtId="0" fontId="57" fillId="38" borderId="24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57" fillId="34" borderId="49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13" fillId="35" borderId="20" xfId="0" applyFont="1" applyFill="1" applyBorder="1" applyAlignment="1">
      <alignment horizontal="center"/>
    </xf>
    <xf numFmtId="0" fontId="13" fillId="0" borderId="44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4" fillId="34" borderId="2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40" fillId="0" borderId="20" xfId="0" applyFont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 wrapText="1"/>
    </xf>
    <xf numFmtId="0" fontId="40" fillId="34" borderId="22" xfId="0" applyFont="1" applyFill="1" applyBorder="1" applyAlignment="1">
      <alignment horizontal="center" vertical="center" wrapText="1"/>
    </xf>
    <xf numFmtId="0" fontId="40" fillId="34" borderId="36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1" fillId="32" borderId="14" xfId="0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0" borderId="0" xfId="0" applyFont="1" applyAlignment="1">
      <alignment wrapText="1"/>
    </xf>
    <xf numFmtId="0" fontId="40" fillId="0" borderId="49" xfId="0" applyFont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4" borderId="26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/>
    </xf>
    <xf numFmtId="0" fontId="13" fillId="41" borderId="0" xfId="0" applyFont="1" applyFill="1" applyAlignment="1">
      <alignment horizontal="center"/>
    </xf>
    <xf numFmtId="0" fontId="3" fillId="41" borderId="0" xfId="0" applyFont="1" applyFill="1" applyAlignment="1">
      <alignment/>
    </xf>
    <xf numFmtId="0" fontId="13" fillId="41" borderId="10" xfId="0" applyFont="1" applyFill="1" applyBorder="1" applyAlignment="1">
      <alignment horizontal="center"/>
    </xf>
    <xf numFmtId="0" fontId="26" fillId="41" borderId="10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 wrapText="1"/>
    </xf>
    <xf numFmtId="0" fontId="26" fillId="41" borderId="11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44" xfId="0" applyFont="1" applyFill="1" applyBorder="1" applyAlignment="1">
      <alignment horizontal="center"/>
    </xf>
    <xf numFmtId="0" fontId="13" fillId="35" borderId="44" xfId="0" applyFont="1" applyFill="1" applyBorder="1" applyAlignment="1">
      <alignment/>
    </xf>
    <xf numFmtId="0" fontId="23" fillId="40" borderId="39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28" xfId="0" applyFont="1" applyBorder="1" applyAlignment="1">
      <alignment vertical="center" wrapText="1"/>
    </xf>
    <xf numFmtId="0" fontId="13" fillId="35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35" borderId="6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39" borderId="66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" fillId="36" borderId="14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8" borderId="36" xfId="0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38" borderId="57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13" fillId="39" borderId="58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45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0" fillId="38" borderId="57" xfId="0" applyFont="1" applyFill="1" applyBorder="1" applyAlignment="1">
      <alignment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10" fillId="39" borderId="67" xfId="0" applyFont="1" applyFill="1" applyBorder="1" applyAlignment="1">
      <alignment vertical="center" wrapText="1"/>
    </xf>
    <xf numFmtId="0" fontId="10" fillId="39" borderId="36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vertical="center" wrapText="1"/>
    </xf>
    <xf numFmtId="0" fontId="6" fillId="38" borderId="57" xfId="0" applyFont="1" applyFill="1" applyBorder="1" applyAlignment="1">
      <alignment vertical="center" wrapText="1"/>
    </xf>
    <xf numFmtId="0" fontId="13" fillId="34" borderId="67" xfId="0" applyFont="1" applyFill="1" applyBorder="1" applyAlignment="1">
      <alignment vertical="center" wrapText="1"/>
    </xf>
    <xf numFmtId="0" fontId="13" fillId="0" borderId="58" xfId="0" applyFont="1" applyBorder="1" applyAlignment="1">
      <alignment horizontal="center"/>
    </xf>
    <xf numFmtId="0" fontId="45" fillId="34" borderId="40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0" fontId="75" fillId="35" borderId="39" xfId="0" applyFont="1" applyFill="1" applyBorder="1" applyAlignment="1">
      <alignment/>
    </xf>
    <xf numFmtId="0" fontId="12" fillId="34" borderId="57" xfId="0" applyFont="1" applyFill="1" applyBorder="1" applyAlignment="1">
      <alignment vertical="center" wrapText="1"/>
    </xf>
    <xf numFmtId="0" fontId="1" fillId="38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2" borderId="14" xfId="0" applyFont="1" applyFill="1" applyBorder="1" applyAlignment="1">
      <alignment/>
    </xf>
    <xf numFmtId="0" fontId="62" fillId="0" borderId="28" xfId="0" applyFont="1" applyBorder="1" applyAlignment="1">
      <alignment horizontal="center" vertical="center" wrapText="1"/>
    </xf>
    <xf numFmtId="0" fontId="1" fillId="38" borderId="14" xfId="0" applyNumberFormat="1" applyFont="1" applyFill="1" applyBorder="1" applyAlignment="1">
      <alignment/>
    </xf>
    <xf numFmtId="0" fontId="30" fillId="35" borderId="29" xfId="0" applyFont="1" applyFill="1" applyBorder="1" applyAlignment="1">
      <alignment/>
    </xf>
    <xf numFmtId="0" fontId="77" fillId="34" borderId="39" xfId="0" applyFont="1" applyFill="1" applyBorder="1" applyAlignment="1">
      <alignment horizontal="center" vertical="center"/>
    </xf>
    <xf numFmtId="0" fontId="79" fillId="35" borderId="39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78" fillId="34" borderId="21" xfId="0" applyFont="1" applyFill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/>
    </xf>
    <xf numFmtId="0" fontId="1" fillId="33" borderId="56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1" fillId="10" borderId="14" xfId="0" applyNumberFormat="1" applyFont="1" applyFill="1" applyBorder="1" applyAlignment="1">
      <alignment/>
    </xf>
    <xf numFmtId="0" fontId="0" fillId="0" borderId="28" xfId="0" applyBorder="1" applyAlignment="1">
      <alignment horizontal="center" vertical="center" textRotation="90" wrapText="1"/>
    </xf>
    <xf numFmtId="0" fontId="13" fillId="35" borderId="49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39" borderId="15" xfId="0" applyFont="1" applyFill="1" applyBorder="1" applyAlignment="1">
      <alignment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/>
    </xf>
    <xf numFmtId="0" fontId="13" fillId="34" borderId="6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/>
    </xf>
    <xf numFmtId="0" fontId="77" fillId="0" borderId="40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/>
    </xf>
    <xf numFmtId="0" fontId="1" fillId="36" borderId="55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81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82" fillId="32" borderId="14" xfId="0" applyFont="1" applyFill="1" applyBorder="1" applyAlignment="1">
      <alignment/>
    </xf>
    <xf numFmtId="0" fontId="82" fillId="35" borderId="14" xfId="0" applyFont="1" applyFill="1" applyBorder="1" applyAlignment="1">
      <alignment/>
    </xf>
    <xf numFmtId="0" fontId="4" fillId="34" borderId="28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57" fillId="35" borderId="69" xfId="0" applyFont="1" applyFill="1" applyBorder="1" applyAlignment="1">
      <alignment/>
    </xf>
    <xf numFmtId="0" fontId="67" fillId="34" borderId="57" xfId="0" applyFont="1" applyFill="1" applyBorder="1" applyAlignment="1">
      <alignment horizontal="center" vertical="center" wrapText="1"/>
    </xf>
    <xf numFmtId="0" fontId="69" fillId="35" borderId="69" xfId="0" applyFont="1" applyFill="1" applyBorder="1" applyAlignment="1">
      <alignment horizontal="center"/>
    </xf>
    <xf numFmtId="0" fontId="15" fillId="0" borderId="58" xfId="0" applyFont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82" fillId="0" borderId="14" xfId="0" applyFont="1" applyFill="1" applyBorder="1" applyAlignment="1">
      <alignment/>
    </xf>
    <xf numFmtId="0" fontId="42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" fillId="37" borderId="14" xfId="0" applyNumberFormat="1" applyFont="1" applyFill="1" applyBorder="1" applyAlignment="1">
      <alignment horizontal="right"/>
    </xf>
    <xf numFmtId="0" fontId="1" fillId="4" borderId="14" xfId="0" applyNumberFormat="1" applyFont="1" applyFill="1" applyBorder="1" applyAlignment="1">
      <alignment horizontal="right"/>
    </xf>
    <xf numFmtId="0" fontId="16" fillId="5" borderId="14" xfId="0" applyFont="1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13" fillId="39" borderId="49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3" fillId="0" borderId="70" xfId="0" applyFont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20" fillId="36" borderId="14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1" fillId="34" borderId="4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7" fillId="34" borderId="22" xfId="0" applyFont="1" applyFill="1" applyBorder="1" applyAlignment="1">
      <alignment horizontal="center"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/>
    </xf>
    <xf numFmtId="0" fontId="54" fillId="35" borderId="21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43" fillId="0" borderId="40" xfId="0" applyFont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3" fillId="34" borderId="3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67" fillId="34" borderId="36" xfId="0" applyFont="1" applyFill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76" fillId="34" borderId="20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7" fillId="0" borderId="26" xfId="0" applyFont="1" applyFill="1" applyBorder="1" applyAlignment="1">
      <alignment/>
    </xf>
    <xf numFmtId="0" fontId="87" fillId="0" borderId="24" xfId="0" applyFont="1" applyBorder="1" applyAlignment="1">
      <alignment/>
    </xf>
    <xf numFmtId="0" fontId="0" fillId="0" borderId="57" xfId="0" applyBorder="1" applyAlignment="1">
      <alignment/>
    </xf>
    <xf numFmtId="0" fontId="88" fillId="34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1" fillId="10" borderId="14" xfId="59" applyFont="1" applyFill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79" fillId="34" borderId="4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93" fillId="0" borderId="0" xfId="0" applyFont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57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29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40" borderId="4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13" fillId="40" borderId="38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10" fillId="34" borderId="2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/>
    </xf>
    <xf numFmtId="0" fontId="0" fillId="34" borderId="21" xfId="0" applyFill="1" applyBorder="1" applyAlignment="1">
      <alignment wrapText="1"/>
    </xf>
    <xf numFmtId="0" fontId="0" fillId="0" borderId="20" xfId="0" applyBorder="1" applyAlignment="1">
      <alignment wrapText="1"/>
    </xf>
    <xf numFmtId="0" fontId="49" fillId="3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88" fillId="34" borderId="20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5" fillId="34" borderId="60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1" fillId="38" borderId="55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35" borderId="61" xfId="0" applyFont="1" applyFill="1" applyBorder="1" applyAlignment="1">
      <alignment horizontal="center"/>
    </xf>
    <xf numFmtId="0" fontId="13" fillId="35" borderId="54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58" xfId="0" applyFont="1" applyBorder="1" applyAlignment="1">
      <alignment/>
    </xf>
    <xf numFmtId="0" fontId="13" fillId="0" borderId="34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/>
    </xf>
    <xf numFmtId="0" fontId="3" fillId="41" borderId="24" xfId="0" applyFont="1" applyFill="1" applyBorder="1" applyAlignment="1">
      <alignment/>
    </xf>
    <xf numFmtId="0" fontId="13" fillId="41" borderId="4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0" fillId="0" borderId="58" xfId="0" applyFont="1" applyBorder="1" applyAlignment="1">
      <alignment horizontal="center" vertical="center" wrapText="1"/>
    </xf>
    <xf numFmtId="0" fontId="60" fillId="39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42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36" borderId="69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38" borderId="57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wrapText="1"/>
    </xf>
    <xf numFmtId="0" fontId="57" fillId="38" borderId="20" xfId="0" applyFont="1" applyFill="1" applyBorder="1" applyAlignment="1">
      <alignment wrapText="1"/>
    </xf>
    <xf numFmtId="0" fontId="3" fillId="38" borderId="20" xfId="0" applyFont="1" applyFill="1" applyBorder="1" applyAlignment="1">
      <alignment wrapText="1"/>
    </xf>
    <xf numFmtId="0" fontId="4" fillId="38" borderId="28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5" borderId="55" xfId="0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65" xfId="0" applyFont="1" applyBorder="1" applyAlignment="1">
      <alignment horizontal="center" vertical="center" textRotation="90" wrapText="1"/>
    </xf>
    <xf numFmtId="0" fontId="30" fillId="35" borderId="22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/>
    </xf>
    <xf numFmtId="0" fontId="10" fillId="41" borderId="26" xfId="0" applyFont="1" applyFill="1" applyBorder="1" applyAlignment="1">
      <alignment horizontal="center" vertical="center"/>
    </xf>
    <xf numFmtId="0" fontId="3" fillId="41" borderId="57" xfId="0" applyFont="1" applyFill="1" applyBorder="1" applyAlignment="1">
      <alignment/>
    </xf>
    <xf numFmtId="0" fontId="84" fillId="0" borderId="0" xfId="0" applyFont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36" fillId="34" borderId="65" xfId="0" applyFont="1" applyFill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5" fillId="10" borderId="27" xfId="0" applyFont="1" applyFill="1" applyBorder="1" applyAlignment="1">
      <alignment horizontal="center" vertical="center" wrapText="1"/>
    </xf>
    <xf numFmtId="0" fontId="45" fillId="34" borderId="6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83" fillId="34" borderId="21" xfId="0" applyFont="1" applyFill="1" applyBorder="1" applyAlignment="1">
      <alignment horizontal="center" vertical="center" wrapText="1"/>
    </xf>
    <xf numFmtId="0" fontId="99" fillId="34" borderId="2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wrapText="1"/>
    </xf>
    <xf numFmtId="0" fontId="32" fillId="34" borderId="49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wrapText="1"/>
    </xf>
    <xf numFmtId="0" fontId="1" fillId="35" borderId="14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38" borderId="70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20" fillId="0" borderId="70" xfId="0" applyFont="1" applyFill="1" applyBorder="1" applyAlignment="1">
      <alignment/>
    </xf>
    <xf numFmtId="0" fontId="1" fillId="36" borderId="70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6" fillId="35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" fillId="32" borderId="55" xfId="0" applyFont="1" applyFill="1" applyBorder="1" applyAlignment="1">
      <alignment/>
    </xf>
    <xf numFmtId="0" fontId="1" fillId="32" borderId="74" xfId="0" applyFont="1" applyFill="1" applyBorder="1" applyAlignment="1">
      <alignment/>
    </xf>
    <xf numFmtId="0" fontId="1" fillId="35" borderId="5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7" borderId="55" xfId="0" applyFont="1" applyFill="1" applyBorder="1" applyAlignment="1">
      <alignment/>
    </xf>
    <xf numFmtId="0" fontId="1" fillId="5" borderId="55" xfId="0" applyFont="1" applyFill="1" applyBorder="1" applyAlignment="1">
      <alignment/>
    </xf>
    <xf numFmtId="0" fontId="1" fillId="33" borderId="55" xfId="0" applyFont="1" applyFill="1" applyBorder="1" applyAlignment="1">
      <alignment/>
    </xf>
    <xf numFmtId="0" fontId="1" fillId="10" borderId="55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32" borderId="75" xfId="0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74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" borderId="55" xfId="0" applyFont="1" applyFill="1" applyBorder="1" applyAlignment="1">
      <alignment/>
    </xf>
    <xf numFmtId="0" fontId="1" fillId="3" borderId="74" xfId="0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74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0" fillId="4" borderId="14" xfId="0" applyFont="1" applyFill="1" applyBorder="1" applyAlignment="1">
      <alignment horizontal="center"/>
    </xf>
    <xf numFmtId="0" fontId="1" fillId="3" borderId="75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83" fillId="34" borderId="22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/>
    </xf>
    <xf numFmtId="0" fontId="88" fillId="34" borderId="22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/>
    </xf>
    <xf numFmtId="0" fontId="20" fillId="10" borderId="14" xfId="0" applyFont="1" applyFill="1" applyBorder="1" applyAlignment="1">
      <alignment/>
    </xf>
    <xf numFmtId="0" fontId="1" fillId="32" borderId="70" xfId="0" applyFont="1" applyFill="1" applyBorder="1" applyAlignment="1">
      <alignment/>
    </xf>
    <xf numFmtId="0" fontId="1" fillId="35" borderId="70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7" borderId="70" xfId="0" applyFont="1" applyFill="1" applyBorder="1" applyAlignment="1">
      <alignment/>
    </xf>
    <xf numFmtId="0" fontId="1" fillId="5" borderId="70" xfId="0" applyFont="1" applyFill="1" applyBorder="1" applyAlignment="1">
      <alignment/>
    </xf>
    <xf numFmtId="0" fontId="1" fillId="10" borderId="70" xfId="0" applyFont="1" applyFill="1" applyBorder="1" applyAlignment="1">
      <alignment/>
    </xf>
    <xf numFmtId="0" fontId="1" fillId="32" borderId="76" xfId="0" applyFont="1" applyFill="1" applyBorder="1" applyAlignment="1">
      <alignment/>
    </xf>
    <xf numFmtId="0" fontId="1" fillId="32" borderId="77" xfId="0" applyFont="1" applyFill="1" applyBorder="1" applyAlignment="1">
      <alignment/>
    </xf>
    <xf numFmtId="0" fontId="1" fillId="4" borderId="70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1" fillId="37" borderId="77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" borderId="70" xfId="0" applyFont="1" applyFill="1" applyBorder="1" applyAlignment="1">
      <alignment/>
    </xf>
    <xf numFmtId="0" fontId="1" fillId="3" borderId="77" xfId="0" applyFont="1" applyFill="1" applyBorder="1" applyAlignment="1">
      <alignment/>
    </xf>
    <xf numFmtId="0" fontId="1" fillId="10" borderId="25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77" xfId="0" applyFont="1" applyFill="1" applyBorder="1" applyAlignment="1">
      <alignment/>
    </xf>
    <xf numFmtId="0" fontId="1" fillId="3" borderId="76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1" fillId="42" borderId="2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" fillId="36" borderId="14" xfId="0" applyNumberFormat="1" applyFont="1" applyFill="1" applyBorder="1" applyAlignment="1">
      <alignment horizontal="right"/>
    </xf>
    <xf numFmtId="0" fontId="20" fillId="37" borderId="14" xfId="0" applyFont="1" applyFill="1" applyBorder="1" applyAlignment="1">
      <alignment horizontal="center"/>
    </xf>
    <xf numFmtId="9" fontId="1" fillId="4" borderId="14" xfId="59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33" fillId="38" borderId="19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6" borderId="19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right"/>
    </xf>
    <xf numFmtId="0" fontId="1" fillId="38" borderId="19" xfId="0" applyFont="1" applyFill="1" applyBorder="1" applyAlignment="1">
      <alignment/>
    </xf>
    <xf numFmtId="0" fontId="20" fillId="36" borderId="70" xfId="0" applyFont="1" applyFill="1" applyBorder="1" applyAlignment="1">
      <alignment/>
    </xf>
    <xf numFmtId="0" fontId="20" fillId="36" borderId="77" xfId="0" applyFont="1" applyFill="1" applyBorder="1" applyAlignment="1">
      <alignment/>
    </xf>
    <xf numFmtId="0" fontId="88" fillId="35" borderId="2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/>
    </xf>
    <xf numFmtId="0" fontId="13" fillId="38" borderId="78" xfId="0" applyFont="1" applyFill="1" applyBorder="1" applyAlignment="1">
      <alignment horizontal="center" wrapText="1"/>
    </xf>
    <xf numFmtId="0" fontId="13" fillId="40" borderId="39" xfId="0" applyFont="1" applyFill="1" applyBorder="1" applyAlignment="1">
      <alignment horizontal="center" vertical="center" wrapText="1"/>
    </xf>
    <xf numFmtId="0" fontId="13" fillId="40" borderId="40" xfId="0" applyFont="1" applyFill="1" applyBorder="1" applyAlignment="1">
      <alignment horizontal="center"/>
    </xf>
    <xf numFmtId="0" fontId="13" fillId="40" borderId="22" xfId="0" applyFont="1" applyFill="1" applyBorder="1" applyAlignment="1">
      <alignment horizontal="center"/>
    </xf>
    <xf numFmtId="0" fontId="10" fillId="34" borderId="6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21" fillId="39" borderId="79" xfId="0" applyFont="1" applyFill="1" applyBorder="1" applyAlignment="1">
      <alignment horizontal="center" vertical="center" wrapText="1"/>
    </xf>
    <xf numFmtId="0" fontId="21" fillId="34" borderId="79" xfId="0" applyFont="1" applyFill="1" applyBorder="1" applyAlignment="1">
      <alignment horizontal="center" vertical="center" wrapText="1"/>
    </xf>
    <xf numFmtId="0" fontId="32" fillId="39" borderId="42" xfId="0" applyFont="1" applyFill="1" applyBorder="1" applyAlignment="1">
      <alignment horizontal="center" vertical="center" wrapText="1"/>
    </xf>
    <xf numFmtId="0" fontId="32" fillId="34" borderId="42" xfId="0" applyFont="1" applyFill="1" applyBorder="1" applyAlignment="1">
      <alignment horizontal="center" vertical="center" wrapText="1"/>
    </xf>
    <xf numFmtId="0" fontId="10" fillId="34" borderId="75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vertical="center" wrapText="1"/>
    </xf>
    <xf numFmtId="0" fontId="10" fillId="34" borderId="58" xfId="0" applyFont="1" applyFill="1" applyBorder="1" applyAlignment="1">
      <alignment vertical="center" wrapText="1"/>
    </xf>
    <xf numFmtId="0" fontId="39" fillId="0" borderId="20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" fontId="1" fillId="5" borderId="14" xfId="0" applyNumberFormat="1" applyFont="1" applyFill="1" applyBorder="1" applyAlignment="1">
      <alignment/>
    </xf>
    <xf numFmtId="0" fontId="13" fillId="35" borderId="5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2" fillId="40" borderId="20" xfId="0" applyFont="1" applyFill="1" applyBorder="1" applyAlignment="1">
      <alignment horizontal="center"/>
    </xf>
    <xf numFmtId="0" fontId="32" fillId="40" borderId="41" xfId="0" applyFont="1" applyFill="1" applyBorder="1" applyAlignment="1">
      <alignment horizontal="center"/>
    </xf>
    <xf numFmtId="0" fontId="32" fillId="40" borderId="4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center" wrapText="1"/>
    </xf>
    <xf numFmtId="0" fontId="76" fillId="34" borderId="21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68" fillId="34" borderId="57" xfId="0" applyFont="1" applyFill="1" applyBorder="1" applyAlignment="1">
      <alignment horizontal="center" vertical="center" wrapText="1"/>
    </xf>
    <xf numFmtId="0" fontId="67" fillId="0" borderId="58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/>
    </xf>
    <xf numFmtId="0" fontId="16" fillId="0" borderId="0" xfId="0" applyFont="1" applyFill="1" applyAlignment="1">
      <alignment/>
    </xf>
    <xf numFmtId="0" fontId="3" fillId="34" borderId="63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31" fillId="0" borderId="22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56" fillId="33" borderId="24" xfId="0" applyFont="1" applyFill="1" applyBorder="1" applyAlignment="1">
      <alignment/>
    </xf>
    <xf numFmtId="0" fontId="56" fillId="33" borderId="57" xfId="0" applyFont="1" applyFill="1" applyBorder="1" applyAlignment="1">
      <alignment/>
    </xf>
    <xf numFmtId="0" fontId="16" fillId="38" borderId="1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2" xfId="0" applyFont="1" applyFill="1" applyBorder="1" applyAlignment="1">
      <alignment/>
    </xf>
    <xf numFmtId="0" fontId="1" fillId="32" borderId="18" xfId="0" applyFont="1" applyFill="1" applyBorder="1" applyAlignment="1">
      <alignment horizontal="center"/>
    </xf>
    <xf numFmtId="0" fontId="1" fillId="32" borderId="18" xfId="0" applyFont="1" applyFill="1" applyBorder="1" applyAlignment="1">
      <alignment/>
    </xf>
    <xf numFmtId="0" fontId="1" fillId="4" borderId="48" xfId="0" applyFont="1" applyFill="1" applyBorder="1" applyAlignment="1">
      <alignment horizontal="center"/>
    </xf>
    <xf numFmtId="0" fontId="1" fillId="4" borderId="80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16" fillId="4" borderId="56" xfId="0" applyFont="1" applyFill="1" applyBorder="1" applyAlignment="1">
      <alignment/>
    </xf>
    <xf numFmtId="0" fontId="16" fillId="4" borderId="81" xfId="0" applyFont="1" applyFill="1" applyBorder="1" applyAlignment="1">
      <alignment horizontal="center"/>
    </xf>
    <xf numFmtId="0" fontId="16" fillId="10" borderId="81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6" fillId="10" borderId="56" xfId="0" applyFont="1" applyFill="1" applyBorder="1" applyAlignment="1">
      <alignment/>
    </xf>
    <xf numFmtId="0" fontId="16" fillId="10" borderId="82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16" fillId="10" borderId="68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65" xfId="0" applyFont="1" applyFill="1" applyBorder="1" applyAlignment="1">
      <alignment/>
    </xf>
    <xf numFmtId="0" fontId="1" fillId="38" borderId="28" xfId="0" applyFont="1" applyFill="1" applyBorder="1" applyAlignment="1">
      <alignment/>
    </xf>
    <xf numFmtId="0" fontId="1" fillId="0" borderId="80" xfId="0" applyFont="1" applyFill="1" applyBorder="1" applyAlignment="1">
      <alignment/>
    </xf>
    <xf numFmtId="0" fontId="1" fillId="39" borderId="80" xfId="0" applyFont="1" applyFill="1" applyBorder="1" applyAlignment="1">
      <alignment/>
    </xf>
    <xf numFmtId="0" fontId="17" fillId="4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7" fillId="18" borderId="47" xfId="0" applyFont="1" applyFill="1" applyBorder="1" applyAlignment="1">
      <alignment horizontal="center"/>
    </xf>
    <xf numFmtId="0" fontId="1" fillId="18" borderId="47" xfId="0" applyFont="1" applyFill="1" applyBorder="1" applyAlignment="1">
      <alignment horizontal="center"/>
    </xf>
    <xf numFmtId="0" fontId="1" fillId="18" borderId="47" xfId="0" applyFont="1" applyFill="1" applyBorder="1" applyAlignment="1">
      <alignment/>
    </xf>
    <xf numFmtId="0" fontId="1" fillId="18" borderId="14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24" xfId="0" applyBorder="1" applyAlignment="1">
      <alignment/>
    </xf>
    <xf numFmtId="0" fontId="87" fillId="33" borderId="26" xfId="0" applyFon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4" xfId="0" applyFill="1" applyBorder="1" applyAlignment="1">
      <alignment/>
    </xf>
    <xf numFmtId="0" fontId="1" fillId="44" borderId="0" xfId="0" applyFont="1" applyFill="1" applyBorder="1" applyAlignment="1">
      <alignment/>
    </xf>
    <xf numFmtId="0" fontId="1" fillId="44" borderId="14" xfId="0" applyFont="1" applyFill="1" applyBorder="1" applyAlignment="1">
      <alignment/>
    </xf>
    <xf numFmtId="0" fontId="173" fillId="0" borderId="14" xfId="0" applyFont="1" applyFill="1" applyBorder="1" applyAlignment="1">
      <alignment/>
    </xf>
    <xf numFmtId="0" fontId="5" fillId="4" borderId="24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/>
    </xf>
    <xf numFmtId="0" fontId="0" fillId="45" borderId="22" xfId="0" applyFont="1" applyFill="1" applyBorder="1" applyAlignment="1">
      <alignment horizontal="center" vertical="center"/>
    </xf>
    <xf numFmtId="0" fontId="29" fillId="45" borderId="22" xfId="0" applyFont="1" applyFill="1" applyBorder="1" applyAlignment="1">
      <alignment horizontal="center" vertical="center" wrapText="1"/>
    </xf>
    <xf numFmtId="0" fontId="10" fillId="45" borderId="65" xfId="0" applyFont="1" applyFill="1" applyBorder="1" applyAlignment="1">
      <alignment horizontal="center" vertical="center"/>
    </xf>
    <xf numFmtId="0" fontId="10" fillId="45" borderId="20" xfId="0" applyFont="1" applyFill="1" applyBorder="1" applyAlignment="1">
      <alignment horizontal="center" vertical="center"/>
    </xf>
    <xf numFmtId="0" fontId="1" fillId="46" borderId="14" xfId="0" applyFont="1" applyFill="1" applyBorder="1" applyAlignment="1">
      <alignment/>
    </xf>
    <xf numFmtId="0" fontId="1" fillId="47" borderId="14" xfId="0" applyFont="1" applyFill="1" applyBorder="1" applyAlignment="1">
      <alignment horizontal="center"/>
    </xf>
    <xf numFmtId="0" fontId="11" fillId="47" borderId="14" xfId="0" applyFont="1" applyFill="1" applyBorder="1" applyAlignment="1">
      <alignment/>
    </xf>
    <xf numFmtId="0" fontId="1" fillId="47" borderId="14" xfId="0" applyFont="1" applyFill="1" applyBorder="1" applyAlignment="1">
      <alignment/>
    </xf>
    <xf numFmtId="0" fontId="1" fillId="47" borderId="14" xfId="0" applyNumberFormat="1" applyFont="1" applyFill="1" applyBorder="1" applyAlignment="1">
      <alignment/>
    </xf>
    <xf numFmtId="0" fontId="1" fillId="47" borderId="55" xfId="0" applyFont="1" applyFill="1" applyBorder="1" applyAlignment="1">
      <alignment/>
    </xf>
    <xf numFmtId="0" fontId="1" fillId="47" borderId="70" xfId="0" applyFont="1" applyFill="1" applyBorder="1" applyAlignment="1">
      <alignment/>
    </xf>
    <xf numFmtId="0" fontId="20" fillId="46" borderId="14" xfId="0" applyFont="1" applyFill="1" applyBorder="1" applyAlignment="1">
      <alignment/>
    </xf>
    <xf numFmtId="0" fontId="174" fillId="0" borderId="14" xfId="0" applyFont="1" applyFill="1" applyBorder="1" applyAlignment="1">
      <alignment/>
    </xf>
    <xf numFmtId="0" fontId="174" fillId="0" borderId="14" xfId="0" applyFont="1" applyFill="1" applyBorder="1" applyAlignment="1">
      <alignment horizontal="center"/>
    </xf>
    <xf numFmtId="0" fontId="175" fillId="45" borderId="20" xfId="0" applyFont="1" applyFill="1" applyBorder="1" applyAlignment="1">
      <alignment horizontal="center" vertical="center" wrapText="1"/>
    </xf>
    <xf numFmtId="0" fontId="176" fillId="5" borderId="14" xfId="0" applyFont="1" applyFill="1" applyBorder="1" applyAlignment="1">
      <alignment/>
    </xf>
    <xf numFmtId="0" fontId="9" fillId="0" borderId="28" xfId="0" applyFont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99" fillId="34" borderId="15" xfId="0" applyFont="1" applyFill="1" applyBorder="1" applyAlignment="1">
      <alignment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/>
    </xf>
    <xf numFmtId="0" fontId="3" fillId="46" borderId="15" xfId="0" applyFont="1" applyFill="1" applyBorder="1" applyAlignment="1">
      <alignment horizontal="center" vertical="center" wrapText="1"/>
    </xf>
    <xf numFmtId="0" fontId="30" fillId="46" borderId="24" xfId="0" applyFont="1" applyFill="1" applyBorder="1" applyAlignment="1">
      <alignment horizontal="center" vertical="center" wrapText="1"/>
    </xf>
    <xf numFmtId="0" fontId="99" fillId="46" borderId="15" xfId="0" applyFont="1" applyFill="1" applyBorder="1" applyAlignment="1">
      <alignment vertical="center" wrapText="1"/>
    </xf>
    <xf numFmtId="0" fontId="0" fillId="46" borderId="15" xfId="0" applyFill="1" applyBorder="1" applyAlignment="1">
      <alignment horizontal="center" vertical="center" wrapText="1"/>
    </xf>
    <xf numFmtId="0" fontId="30" fillId="46" borderId="15" xfId="0" applyFont="1" applyFill="1" applyBorder="1" applyAlignment="1">
      <alignment horizontal="center" vertical="center" wrapText="1"/>
    </xf>
    <xf numFmtId="0" fontId="88" fillId="46" borderId="21" xfId="0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/>
    </xf>
    <xf numFmtId="0" fontId="174" fillId="36" borderId="14" xfId="0" applyFont="1" applyFill="1" applyBorder="1" applyAlignment="1">
      <alignment horizontal="center"/>
    </xf>
    <xf numFmtId="0" fontId="174" fillId="36" borderId="14" xfId="0" applyFont="1" applyFill="1" applyBorder="1" applyAlignment="1">
      <alignment/>
    </xf>
    <xf numFmtId="0" fontId="174" fillId="33" borderId="0" xfId="0" applyFont="1" applyFill="1" applyBorder="1" applyAlignment="1">
      <alignment/>
    </xf>
    <xf numFmtId="0" fontId="177" fillId="0" borderId="0" xfId="0" applyFont="1" applyAlignment="1">
      <alignment/>
    </xf>
    <xf numFmtId="0" fontId="178" fillId="48" borderId="28" xfId="0" applyFont="1" applyFill="1" applyBorder="1" applyAlignment="1">
      <alignment horizontal="center" vertical="center" wrapText="1"/>
    </xf>
    <xf numFmtId="0" fontId="178" fillId="48" borderId="36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77" fillId="0" borderId="0" xfId="0" applyFont="1" applyAlignment="1">
      <alignment/>
    </xf>
    <xf numFmtId="0" fontId="104" fillId="0" borderId="0" xfId="0" applyFont="1" applyAlignment="1">
      <alignment horizontal="center" vertical="center" wrapText="1"/>
    </xf>
    <xf numFmtId="0" fontId="16" fillId="35" borderId="14" xfId="0" applyFont="1" applyFill="1" applyBorder="1" applyAlignment="1">
      <alignment/>
    </xf>
    <xf numFmtId="0" fontId="16" fillId="39" borderId="14" xfId="0" applyFont="1" applyFill="1" applyBorder="1" applyAlignment="1">
      <alignment/>
    </xf>
    <xf numFmtId="0" fontId="10" fillId="36" borderId="40" xfId="0" applyFont="1" applyFill="1" applyBorder="1" applyAlignment="1">
      <alignment horizontal="center" vertical="center" wrapText="1"/>
    </xf>
    <xf numFmtId="0" fontId="179" fillId="0" borderId="55" xfId="0" applyFont="1" applyFill="1" applyBorder="1" applyAlignment="1">
      <alignment/>
    </xf>
    <xf numFmtId="0" fontId="180" fillId="48" borderId="20" xfId="0" applyFont="1" applyFill="1" applyBorder="1" applyAlignment="1">
      <alignment horizontal="center" vertical="center" wrapText="1"/>
    </xf>
    <xf numFmtId="0" fontId="1" fillId="49" borderId="14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25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29" fillId="0" borderId="60" xfId="0" applyFont="1" applyBorder="1" applyAlignment="1">
      <alignment horizontal="center" vertical="center" wrapText="1"/>
    </xf>
    <xf numFmtId="0" fontId="1" fillId="49" borderId="55" xfId="0" applyFont="1" applyFill="1" applyBorder="1" applyAlignment="1">
      <alignment/>
    </xf>
    <xf numFmtId="0" fontId="1" fillId="49" borderId="70" xfId="0" applyFont="1" applyFill="1" applyBorder="1" applyAlignment="1">
      <alignment/>
    </xf>
    <xf numFmtId="0" fontId="88" fillId="48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81" fillId="0" borderId="58" xfId="0" applyFont="1" applyBorder="1" applyAlignment="1">
      <alignment horizontal="center" vertical="center" wrapText="1"/>
    </xf>
    <xf numFmtId="0" fontId="181" fillId="0" borderId="36" xfId="0" applyFont="1" applyBorder="1" applyAlignment="1">
      <alignment horizontal="center" vertical="center" wrapText="1"/>
    </xf>
    <xf numFmtId="0" fontId="10" fillId="48" borderId="20" xfId="0" applyFont="1" applyFill="1" applyBorder="1" applyAlignment="1">
      <alignment horizontal="center" vertical="center" wrapText="1"/>
    </xf>
    <xf numFmtId="0" fontId="1" fillId="49" borderId="14" xfId="0" applyNumberFormat="1" applyFont="1" applyFill="1" applyBorder="1" applyAlignment="1">
      <alignment/>
    </xf>
    <xf numFmtId="0" fontId="174" fillId="5" borderId="14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174" fillId="39" borderId="14" xfId="0" applyFont="1" applyFill="1" applyBorder="1" applyAlignment="1">
      <alignment horizontal="right"/>
    </xf>
    <xf numFmtId="0" fontId="9" fillId="50" borderId="20" xfId="0" applyFont="1" applyFill="1" applyBorder="1" applyAlignment="1">
      <alignment horizontal="center" vertical="center" wrapText="1"/>
    </xf>
    <xf numFmtId="0" fontId="181" fillId="5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9" fillId="48" borderId="26" xfId="0" applyFont="1" applyFill="1" applyBorder="1" applyAlignment="1">
      <alignment horizontal="center" vertical="center" wrapText="1"/>
    </xf>
    <xf numFmtId="0" fontId="9" fillId="48" borderId="57" xfId="0" applyFont="1" applyFill="1" applyBorder="1" applyAlignment="1">
      <alignment horizontal="center" vertical="center" wrapText="1"/>
    </xf>
    <xf numFmtId="0" fontId="42" fillId="48" borderId="20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/>
    </xf>
    <xf numFmtId="0" fontId="182" fillId="0" borderId="14" xfId="0" applyFont="1" applyFill="1" applyBorder="1" applyAlignment="1">
      <alignment/>
    </xf>
    <xf numFmtId="0" fontId="76" fillId="0" borderId="20" xfId="0" applyFont="1" applyBorder="1" applyAlignment="1">
      <alignment horizontal="center" vertical="center" wrapText="1"/>
    </xf>
    <xf numFmtId="0" fontId="76" fillId="48" borderId="57" xfId="0" applyFont="1" applyFill="1" applyBorder="1" applyAlignment="1">
      <alignment horizontal="center" vertical="center" wrapText="1"/>
    </xf>
    <xf numFmtId="0" fontId="10" fillId="50" borderId="40" xfId="0" applyFont="1" applyFill="1" applyBorder="1" applyAlignment="1">
      <alignment horizontal="center" vertical="center" wrapText="1"/>
    </xf>
    <xf numFmtId="0" fontId="183" fillId="0" borderId="21" xfId="0" applyFont="1" applyBorder="1" applyAlignment="1">
      <alignment horizontal="center" vertical="center" wrapText="1"/>
    </xf>
    <xf numFmtId="0" fontId="184" fillId="0" borderId="22" xfId="0" applyFont="1" applyBorder="1" applyAlignment="1">
      <alignment horizontal="center" vertical="center" wrapText="1"/>
    </xf>
    <xf numFmtId="0" fontId="10" fillId="48" borderId="26" xfId="0" applyFont="1" applyFill="1" applyBorder="1" applyAlignment="1">
      <alignment horizontal="center" vertical="center"/>
    </xf>
    <xf numFmtId="0" fontId="10" fillId="48" borderId="57" xfId="0" applyFont="1" applyFill="1" applyBorder="1" applyAlignment="1">
      <alignment horizontal="center" vertical="center"/>
    </xf>
    <xf numFmtId="0" fontId="76" fillId="48" borderId="22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0" fillId="50" borderId="28" xfId="0" applyFill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center" vertical="center" wrapText="1"/>
    </xf>
    <xf numFmtId="0" fontId="10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184" fillId="48" borderId="2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50" borderId="65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185" fillId="0" borderId="0" xfId="0" applyFont="1" applyFill="1" applyBorder="1" applyAlignment="1">
      <alignment/>
    </xf>
    <xf numFmtId="0" fontId="185" fillId="0" borderId="14" xfId="0" applyFont="1" applyFill="1" applyBorder="1" applyAlignment="1">
      <alignment horizontal="center"/>
    </xf>
    <xf numFmtId="0" fontId="185" fillId="38" borderId="14" xfId="0" applyFont="1" applyFill="1" applyBorder="1" applyAlignment="1">
      <alignment/>
    </xf>
    <xf numFmtId="0" fontId="185" fillId="32" borderId="14" xfId="0" applyNumberFormat="1" applyFont="1" applyFill="1" applyBorder="1" applyAlignment="1">
      <alignment/>
    </xf>
    <xf numFmtId="0" fontId="185" fillId="0" borderId="14" xfId="0" applyFont="1" applyFill="1" applyBorder="1" applyAlignment="1">
      <alignment/>
    </xf>
    <xf numFmtId="0" fontId="30" fillId="48" borderId="22" xfId="0" applyFont="1" applyFill="1" applyBorder="1" applyAlignment="1">
      <alignment horizontal="center" vertical="center" wrapText="1"/>
    </xf>
    <xf numFmtId="0" fontId="42" fillId="48" borderId="65" xfId="0" applyFont="1" applyFill="1" applyBorder="1" applyAlignment="1">
      <alignment horizontal="center" vertical="center" wrapText="1"/>
    </xf>
    <xf numFmtId="0" fontId="18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48" borderId="58" xfId="0" applyFont="1" applyFill="1" applyBorder="1" applyAlignment="1">
      <alignment horizontal="center" vertical="center"/>
    </xf>
    <xf numFmtId="0" fontId="4" fillId="48" borderId="22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right"/>
    </xf>
    <xf numFmtId="0" fontId="1" fillId="46" borderId="14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6" fillId="46" borderId="48" xfId="0" applyFont="1" applyFill="1" applyBorder="1" applyAlignment="1">
      <alignment horizontal="center"/>
    </xf>
    <xf numFmtId="0" fontId="1" fillId="46" borderId="80" xfId="0" applyFont="1" applyFill="1" applyBorder="1" applyAlignment="1">
      <alignment horizontal="center"/>
    </xf>
    <xf numFmtId="0" fontId="16" fillId="46" borderId="82" xfId="0" applyFont="1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16" fillId="46" borderId="14" xfId="0" applyFont="1" applyFill="1" applyBorder="1" applyAlignment="1">
      <alignment horizontal="center"/>
    </xf>
    <xf numFmtId="0" fontId="9" fillId="50" borderId="36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/>
    </xf>
    <xf numFmtId="0" fontId="186" fillId="48" borderId="20" xfId="0" applyFont="1" applyFill="1" applyBorder="1" applyAlignment="1">
      <alignment horizontal="center" vertical="center" wrapText="1"/>
    </xf>
    <xf numFmtId="0" fontId="187" fillId="48" borderId="26" xfId="0" applyFont="1" applyFill="1" applyBorder="1" applyAlignment="1">
      <alignment horizontal="center" vertical="center" wrapText="1"/>
    </xf>
    <xf numFmtId="0" fontId="187" fillId="48" borderId="57" xfId="0" applyFont="1" applyFill="1" applyBorder="1" applyAlignment="1">
      <alignment horizontal="center" vertical="center" wrapText="1"/>
    </xf>
    <xf numFmtId="0" fontId="30" fillId="48" borderId="4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75" fillId="48" borderId="26" xfId="0" applyFont="1" applyFill="1" applyBorder="1" applyAlignment="1">
      <alignment horizontal="center" vertical="center"/>
    </xf>
    <xf numFmtId="0" fontId="175" fillId="48" borderId="57" xfId="0" applyFont="1" applyFill="1" applyBorder="1" applyAlignment="1">
      <alignment horizontal="center" vertical="center"/>
    </xf>
    <xf numFmtId="0" fontId="1" fillId="49" borderId="15" xfId="0" applyFont="1" applyFill="1" applyBorder="1" applyAlignment="1">
      <alignment/>
    </xf>
    <xf numFmtId="0" fontId="174" fillId="0" borderId="19" xfId="0" applyFont="1" applyFill="1" applyBorder="1" applyAlignment="1">
      <alignment/>
    </xf>
    <xf numFmtId="0" fontId="174" fillId="39" borderId="19" xfId="0" applyNumberFormat="1" applyFont="1" applyFill="1" applyBorder="1" applyAlignment="1">
      <alignment/>
    </xf>
    <xf numFmtId="0" fontId="1" fillId="51" borderId="48" xfId="0" applyFont="1" applyFill="1" applyBorder="1" applyAlignment="1">
      <alignment horizontal="center"/>
    </xf>
    <xf numFmtId="0" fontId="1" fillId="51" borderId="80" xfId="0" applyFont="1" applyFill="1" applyBorder="1" applyAlignment="1">
      <alignment horizontal="center"/>
    </xf>
    <xf numFmtId="0" fontId="17" fillId="51" borderId="80" xfId="0" applyFont="1" applyFill="1" applyBorder="1" applyAlignment="1">
      <alignment/>
    </xf>
    <xf numFmtId="0" fontId="1" fillId="51" borderId="81" xfId="0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0" fontId="17" fillId="51" borderId="14" xfId="0" applyFont="1" applyFill="1" applyBorder="1" applyAlignment="1">
      <alignment/>
    </xf>
    <xf numFmtId="0" fontId="1" fillId="51" borderId="82" xfId="0" applyFont="1" applyFill="1" applyBorder="1" applyAlignment="1">
      <alignment horizontal="center"/>
    </xf>
    <xf numFmtId="0" fontId="17" fillId="51" borderId="19" xfId="0" applyFont="1" applyFill="1" applyBorder="1" applyAlignment="1">
      <alignment horizontal="center"/>
    </xf>
    <xf numFmtId="0" fontId="17" fillId="51" borderId="19" xfId="0" applyFont="1" applyFill="1" applyBorder="1" applyAlignment="1">
      <alignment/>
    </xf>
    <xf numFmtId="0" fontId="1" fillId="51" borderId="52" xfId="0" applyFont="1" applyFill="1" applyBorder="1" applyAlignment="1">
      <alignment/>
    </xf>
    <xf numFmtId="0" fontId="1" fillId="51" borderId="56" xfId="0" applyFont="1" applyFill="1" applyBorder="1" applyAlignment="1">
      <alignment/>
    </xf>
    <xf numFmtId="0" fontId="1" fillId="51" borderId="14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52" borderId="14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88" fillId="7" borderId="14" xfId="0" applyFont="1" applyFill="1" applyBorder="1" applyAlignment="1">
      <alignment horizontal="center"/>
    </xf>
    <xf numFmtId="0" fontId="174" fillId="7" borderId="14" xfId="0" applyFont="1" applyFill="1" applyBorder="1" applyAlignment="1">
      <alignment horizontal="center"/>
    </xf>
    <xf numFmtId="0" fontId="16" fillId="1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/>
    </xf>
    <xf numFmtId="0" fontId="16" fillId="13" borderId="14" xfId="0" applyFont="1" applyFill="1" applyBorder="1" applyAlignment="1">
      <alignment horizontal="center"/>
    </xf>
    <xf numFmtId="0" fontId="189" fillId="13" borderId="14" xfId="0" applyFont="1" applyFill="1" applyBorder="1" applyAlignment="1">
      <alignment/>
    </xf>
    <xf numFmtId="0" fontId="1" fillId="53" borderId="80" xfId="0" applyFont="1" applyFill="1" applyBorder="1" applyAlignment="1">
      <alignment/>
    </xf>
    <xf numFmtId="0" fontId="1" fillId="53" borderId="80" xfId="0" applyFont="1" applyFill="1" applyBorder="1" applyAlignment="1">
      <alignment horizontal="center"/>
    </xf>
    <xf numFmtId="0" fontId="1" fillId="53" borderId="52" xfId="0" applyFont="1" applyFill="1" applyBorder="1" applyAlignment="1">
      <alignment/>
    </xf>
    <xf numFmtId="0" fontId="1" fillId="53" borderId="55" xfId="0" applyFont="1" applyFill="1" applyBorder="1" applyAlignment="1">
      <alignment/>
    </xf>
    <xf numFmtId="0" fontId="1" fillId="53" borderId="14" xfId="0" applyFont="1" applyFill="1" applyBorder="1" applyAlignment="1">
      <alignment/>
    </xf>
    <xf numFmtId="0" fontId="1" fillId="53" borderId="19" xfId="0" applyFont="1" applyFill="1" applyBorder="1" applyAlignment="1">
      <alignment/>
    </xf>
    <xf numFmtId="0" fontId="1" fillId="53" borderId="68" xfId="0" applyFont="1" applyFill="1" applyBorder="1" applyAlignment="1">
      <alignment wrapText="1"/>
    </xf>
    <xf numFmtId="0" fontId="1" fillId="53" borderId="14" xfId="0" applyFont="1" applyFill="1" applyBorder="1" applyAlignment="1">
      <alignment horizontal="center"/>
    </xf>
    <xf numFmtId="0" fontId="34" fillId="53" borderId="14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/>
    </xf>
    <xf numFmtId="0" fontId="1" fillId="38" borderId="72" xfId="0" applyFont="1" applyFill="1" applyBorder="1" applyAlignment="1">
      <alignment horizontal="center"/>
    </xf>
    <xf numFmtId="0" fontId="1" fillId="38" borderId="72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13" borderId="55" xfId="0" applyFont="1" applyFill="1" applyBorder="1" applyAlignment="1">
      <alignment/>
    </xf>
    <xf numFmtId="0" fontId="1" fillId="13" borderId="70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82" fillId="35" borderId="19" xfId="0" applyFont="1" applyFill="1" applyBorder="1" applyAlignment="1">
      <alignment/>
    </xf>
    <xf numFmtId="0" fontId="1" fillId="39" borderId="19" xfId="0" applyNumberFormat="1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1" fillId="35" borderId="77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6" borderId="18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8" borderId="74" xfId="0" applyFont="1" applyFill="1" applyBorder="1" applyAlignment="1">
      <alignment/>
    </xf>
    <xf numFmtId="0" fontId="1" fillId="38" borderId="77" xfId="0" applyFont="1" applyFill="1" applyBorder="1" applyAlignment="1">
      <alignment/>
    </xf>
    <xf numFmtId="0" fontId="44" fillId="34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39" borderId="22" xfId="0" applyFont="1" applyFill="1" applyBorder="1" applyAlignment="1">
      <alignment vertical="center" wrapText="1"/>
    </xf>
    <xf numFmtId="0" fontId="49" fillId="0" borderId="26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/>
    </xf>
    <xf numFmtId="0" fontId="1" fillId="5" borderId="18" xfId="0" applyNumberFormat="1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36" borderId="19" xfId="0" applyNumberFormat="1" applyFont="1" applyFill="1" applyBorder="1" applyAlignment="1">
      <alignment/>
    </xf>
    <xf numFmtId="0" fontId="1" fillId="36" borderId="74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1" fillId="54" borderId="14" xfId="0" applyFont="1" applyFill="1" applyBorder="1" applyAlignment="1">
      <alignment/>
    </xf>
    <xf numFmtId="0" fontId="1" fillId="54" borderId="14" xfId="0" applyNumberFormat="1" applyFont="1" applyFill="1" applyBorder="1" applyAlignment="1">
      <alignment/>
    </xf>
    <xf numFmtId="0" fontId="1" fillId="54" borderId="55" xfId="0" applyFont="1" applyFill="1" applyBorder="1" applyAlignment="1">
      <alignment/>
    </xf>
    <xf numFmtId="0" fontId="1" fillId="54" borderId="70" xfId="0" applyFont="1" applyFill="1" applyBorder="1" applyAlignment="1">
      <alignment/>
    </xf>
    <xf numFmtId="0" fontId="1" fillId="46" borderId="19" xfId="0" applyFont="1" applyFill="1" applyBorder="1" applyAlignment="1">
      <alignment/>
    </xf>
    <xf numFmtId="0" fontId="1" fillId="46" borderId="18" xfId="0" applyFont="1" applyFill="1" applyBorder="1" applyAlignment="1">
      <alignment/>
    </xf>
    <xf numFmtId="0" fontId="185" fillId="46" borderId="14" xfId="0" applyFont="1" applyFill="1" applyBorder="1" applyAlignment="1">
      <alignment/>
    </xf>
    <xf numFmtId="0" fontId="16" fillId="46" borderId="14" xfId="0" applyFont="1" applyFill="1" applyBorder="1" applyAlignment="1">
      <alignment/>
    </xf>
    <xf numFmtId="0" fontId="1" fillId="46" borderId="72" xfId="0" applyFont="1" applyFill="1" applyBorder="1" applyAlignment="1">
      <alignment/>
    </xf>
    <xf numFmtId="0" fontId="174" fillId="46" borderId="14" xfId="0" applyFont="1" applyFill="1" applyBorder="1" applyAlignment="1">
      <alignment/>
    </xf>
    <xf numFmtId="0" fontId="16" fillId="46" borderId="14" xfId="0" applyFont="1" applyFill="1" applyBorder="1" applyAlignment="1">
      <alignment/>
    </xf>
    <xf numFmtId="0" fontId="1" fillId="46" borderId="55" xfId="0" applyFont="1" applyFill="1" applyBorder="1" applyAlignment="1">
      <alignment/>
    </xf>
    <xf numFmtId="0" fontId="1" fillId="46" borderId="80" xfId="0" applyFont="1" applyFill="1" applyBorder="1" applyAlignment="1">
      <alignment/>
    </xf>
    <xf numFmtId="0" fontId="17" fillId="46" borderId="19" xfId="0" applyFont="1" applyFill="1" applyBorder="1" applyAlignment="1">
      <alignment/>
    </xf>
    <xf numFmtId="0" fontId="1" fillId="46" borderId="47" xfId="0" applyFont="1" applyFill="1" applyBorder="1" applyAlignment="1">
      <alignment/>
    </xf>
    <xf numFmtId="0" fontId="174" fillId="46" borderId="19" xfId="0" applyFont="1" applyFill="1" applyBorder="1" applyAlignment="1">
      <alignment/>
    </xf>
    <xf numFmtId="0" fontId="1" fillId="55" borderId="14" xfId="0" applyNumberFormat="1" applyFont="1" applyFill="1" applyBorder="1" applyAlignment="1">
      <alignment/>
    </xf>
    <xf numFmtId="0" fontId="1" fillId="55" borderId="14" xfId="0" applyFont="1" applyFill="1" applyBorder="1" applyAlignment="1">
      <alignment/>
    </xf>
    <xf numFmtId="0" fontId="1" fillId="55" borderId="55" xfId="0" applyFont="1" applyFill="1" applyBorder="1" applyAlignment="1">
      <alignment/>
    </xf>
    <xf numFmtId="0" fontId="1" fillId="55" borderId="70" xfId="0" applyFont="1" applyFill="1" applyBorder="1" applyAlignment="1">
      <alignment/>
    </xf>
    <xf numFmtId="0" fontId="1" fillId="32" borderId="18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74" xfId="0" applyFont="1" applyFill="1" applyBorder="1" applyAlignment="1">
      <alignment/>
    </xf>
    <xf numFmtId="0" fontId="1" fillId="55" borderId="77" xfId="0" applyFont="1" applyFill="1" applyBorder="1" applyAlignment="1">
      <alignment/>
    </xf>
    <xf numFmtId="0" fontId="190" fillId="0" borderId="14" xfId="0" applyFont="1" applyFill="1" applyBorder="1" applyAlignment="1">
      <alignment/>
    </xf>
    <xf numFmtId="0" fontId="1" fillId="55" borderId="18" xfId="0" applyFont="1" applyFill="1" applyBorder="1" applyAlignment="1">
      <alignment/>
    </xf>
    <xf numFmtId="0" fontId="1" fillId="55" borderId="18" xfId="0" applyNumberFormat="1" applyFont="1" applyFill="1" applyBorder="1" applyAlignment="1">
      <alignment/>
    </xf>
    <xf numFmtId="0" fontId="1" fillId="55" borderId="12" xfId="0" applyFont="1" applyFill="1" applyBorder="1" applyAlignment="1">
      <alignment/>
    </xf>
    <xf numFmtId="0" fontId="1" fillId="55" borderId="25" xfId="0" applyFont="1" applyFill="1" applyBorder="1" applyAlignment="1">
      <alignment/>
    </xf>
    <xf numFmtId="0" fontId="1" fillId="54" borderId="19" xfId="0" applyFont="1" applyFill="1" applyBorder="1" applyAlignment="1">
      <alignment/>
    </xf>
    <xf numFmtId="0" fontId="1" fillId="54" borderId="19" xfId="0" applyNumberFormat="1" applyFont="1" applyFill="1" applyBorder="1" applyAlignment="1">
      <alignment/>
    </xf>
    <xf numFmtId="0" fontId="1" fillId="54" borderId="74" xfId="0" applyFont="1" applyFill="1" applyBorder="1" applyAlignment="1">
      <alignment/>
    </xf>
    <xf numFmtId="0" fontId="1" fillId="54" borderId="7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91" fillId="0" borderId="65" xfId="0" applyFont="1" applyBorder="1" applyAlignment="1">
      <alignment horizontal="center" vertical="center"/>
    </xf>
    <xf numFmtId="0" fontId="192" fillId="0" borderId="49" xfId="0" applyFont="1" applyBorder="1" applyAlignment="1">
      <alignment horizontal="center" vertical="center"/>
    </xf>
    <xf numFmtId="0" fontId="192" fillId="0" borderId="34" xfId="0" applyFont="1" applyBorder="1" applyAlignment="1">
      <alignment horizontal="center" vertical="center"/>
    </xf>
    <xf numFmtId="0" fontId="192" fillId="0" borderId="28" xfId="0" applyFont="1" applyBorder="1" applyAlignment="1">
      <alignment horizontal="center" vertical="center"/>
    </xf>
    <xf numFmtId="0" fontId="192" fillId="0" borderId="36" xfId="0" applyFont="1" applyBorder="1" applyAlignment="1">
      <alignment horizontal="center" vertical="center"/>
    </xf>
    <xf numFmtId="0" fontId="192" fillId="56" borderId="26" xfId="0" applyFont="1" applyFill="1" applyBorder="1" applyAlignment="1">
      <alignment horizontal="center" vertical="center"/>
    </xf>
    <xf numFmtId="0" fontId="192" fillId="56" borderId="5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56" borderId="20" xfId="0" applyFont="1" applyFill="1" applyBorder="1" applyAlignment="1">
      <alignment horizontal="center" vertical="center"/>
    </xf>
    <xf numFmtId="0" fontId="10" fillId="56" borderId="26" xfId="0" applyFont="1" applyFill="1" applyBorder="1" applyAlignment="1">
      <alignment horizontal="center" vertical="center"/>
    </xf>
    <xf numFmtId="0" fontId="180" fillId="56" borderId="21" xfId="0" applyFont="1" applyFill="1" applyBorder="1" applyAlignment="1">
      <alignment horizontal="center" vertical="center"/>
    </xf>
    <xf numFmtId="0" fontId="18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 wrapText="1"/>
    </xf>
    <xf numFmtId="0" fontId="5" fillId="50" borderId="57" xfId="0" applyFont="1" applyFill="1" applyBorder="1" applyAlignment="1">
      <alignment horizontal="center" vertical="center"/>
    </xf>
    <xf numFmtId="0" fontId="76" fillId="36" borderId="21" xfId="0" applyFont="1" applyFill="1" applyBorder="1" applyAlignment="1">
      <alignment horizontal="center" vertical="center" wrapText="1"/>
    </xf>
    <xf numFmtId="0" fontId="76" fillId="36" borderId="22" xfId="0" applyFont="1" applyFill="1" applyBorder="1" applyAlignment="1">
      <alignment horizontal="center" vertical="center" wrapText="1"/>
    </xf>
    <xf numFmtId="0" fontId="76" fillId="36" borderId="40" xfId="0" applyFont="1" applyFill="1" applyBorder="1" applyAlignment="1">
      <alignment horizontal="center" vertical="center" wrapText="1"/>
    </xf>
    <xf numFmtId="0" fontId="193" fillId="36" borderId="21" xfId="0" applyFont="1" applyFill="1" applyBorder="1" applyAlignment="1">
      <alignment horizontal="center" vertical="center" wrapText="1"/>
    </xf>
    <xf numFmtId="0" fontId="9" fillId="48" borderId="65" xfId="0" applyFont="1" applyFill="1" applyBorder="1" applyAlignment="1">
      <alignment horizontal="center" vertical="center"/>
    </xf>
    <xf numFmtId="0" fontId="9" fillId="48" borderId="58" xfId="0" applyFont="1" applyFill="1" applyBorder="1" applyAlignment="1">
      <alignment horizontal="center" vertical="center"/>
    </xf>
    <xf numFmtId="0" fontId="10" fillId="48" borderId="49" xfId="0" applyFont="1" applyFill="1" applyBorder="1" applyAlignment="1">
      <alignment horizontal="center" vertical="center" wrapText="1"/>
    </xf>
    <xf numFmtId="0" fontId="10" fillId="48" borderId="0" xfId="0" applyFont="1" applyFill="1" applyBorder="1" applyAlignment="1">
      <alignment horizontal="center" vertical="center" wrapText="1"/>
    </xf>
    <xf numFmtId="0" fontId="10" fillId="48" borderId="34" xfId="0" applyFont="1" applyFill="1" applyBorder="1" applyAlignment="1">
      <alignment horizontal="center" vertical="center" wrapText="1"/>
    </xf>
    <xf numFmtId="0" fontId="10" fillId="46" borderId="24" xfId="0" applyFont="1" applyFill="1" applyBorder="1" applyAlignment="1">
      <alignment horizontal="center" vertical="center" wrapText="1"/>
    </xf>
    <xf numFmtId="0" fontId="10" fillId="46" borderId="57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9" fillId="50" borderId="57" xfId="0" applyFont="1" applyFill="1" applyBorder="1" applyAlignment="1">
      <alignment horizontal="center" vertical="center" wrapText="1"/>
    </xf>
    <xf numFmtId="0" fontId="10" fillId="50" borderId="22" xfId="0" applyFont="1" applyFill="1" applyBorder="1" applyAlignment="1">
      <alignment horizontal="center" vertical="center" wrapText="1"/>
    </xf>
    <xf numFmtId="0" fontId="21" fillId="46" borderId="14" xfId="0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0" fontId="32" fillId="46" borderId="0" xfId="0" applyFont="1" applyFill="1" applyBorder="1" applyAlignment="1">
      <alignment horizontal="center"/>
    </xf>
    <xf numFmtId="0" fontId="21" fillId="46" borderId="0" xfId="0" applyFont="1" applyFill="1" applyBorder="1" applyAlignment="1">
      <alignment horizontal="center"/>
    </xf>
    <xf numFmtId="0" fontId="0" fillId="46" borderId="0" xfId="0" applyFill="1" applyAlignment="1">
      <alignment/>
    </xf>
    <xf numFmtId="0" fontId="32" fillId="46" borderId="0" xfId="0" applyFont="1" applyFill="1" applyBorder="1" applyAlignment="1">
      <alignment horizontal="left"/>
    </xf>
    <xf numFmtId="0" fontId="194" fillId="46" borderId="14" xfId="0" applyFont="1" applyFill="1" applyBorder="1" applyAlignment="1">
      <alignment horizontal="center"/>
    </xf>
    <xf numFmtId="0" fontId="102" fillId="46" borderId="14" xfId="0" applyFont="1" applyFill="1" applyBorder="1" applyAlignment="1">
      <alignment horizontal="center"/>
    </xf>
    <xf numFmtId="0" fontId="21" fillId="46" borderId="14" xfId="0" applyFont="1" applyFill="1" applyBorder="1" applyAlignment="1">
      <alignment/>
    </xf>
    <xf numFmtId="0" fontId="21" fillId="46" borderId="18" xfId="0" applyFont="1" applyFill="1" applyBorder="1" applyAlignment="1">
      <alignment/>
    </xf>
    <xf numFmtId="0" fontId="156" fillId="46" borderId="0" xfId="19" applyFill="1" applyAlignment="1">
      <alignment/>
    </xf>
    <xf numFmtId="0" fontId="10" fillId="0" borderId="22" xfId="0" applyFont="1" applyBorder="1" applyAlignment="1">
      <alignment horizontal="center" vertical="center"/>
    </xf>
    <xf numFmtId="0" fontId="1" fillId="38" borderId="14" xfId="0" applyFont="1" applyFill="1" applyBorder="1" applyAlignment="1">
      <alignment horizontal="right"/>
    </xf>
    <xf numFmtId="0" fontId="10" fillId="50" borderId="20" xfId="0" applyFont="1" applyFill="1" applyBorder="1" applyAlignment="1">
      <alignment horizontal="center" vertical="center"/>
    </xf>
    <xf numFmtId="0" fontId="195" fillId="36" borderId="22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/>
    </xf>
    <xf numFmtId="0" fontId="76" fillId="36" borderId="22" xfId="0" applyFont="1" applyFill="1" applyBorder="1" applyAlignment="1">
      <alignment horizontal="center" vertical="center"/>
    </xf>
    <xf numFmtId="0" fontId="195" fillId="36" borderId="40" xfId="0" applyFont="1" applyFill="1" applyBorder="1" applyAlignment="1">
      <alignment horizontal="center" vertical="center" wrapText="1"/>
    </xf>
    <xf numFmtId="0" fontId="195" fillId="36" borderId="20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/>
    </xf>
    <xf numFmtId="0" fontId="42" fillId="50" borderId="30" xfId="0" applyFont="1" applyFill="1" applyBorder="1" applyAlignment="1">
      <alignment horizontal="center" vertical="center"/>
    </xf>
    <xf numFmtId="0" fontId="9" fillId="48" borderId="21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36" xfId="0" applyFont="1" applyFill="1" applyBorder="1" applyAlignment="1">
      <alignment horizontal="center" vertical="center" wrapText="1"/>
    </xf>
    <xf numFmtId="0" fontId="194" fillId="46" borderId="80" xfId="0" applyFont="1" applyFill="1" applyBorder="1" applyAlignment="1">
      <alignment horizontal="center"/>
    </xf>
    <xf numFmtId="0" fontId="102" fillId="46" borderId="80" xfId="0" applyFont="1" applyFill="1" applyBorder="1" applyAlignment="1">
      <alignment horizontal="center"/>
    </xf>
    <xf numFmtId="0" fontId="21" fillId="46" borderId="52" xfId="0" applyFont="1" applyFill="1" applyBorder="1" applyAlignment="1">
      <alignment/>
    </xf>
    <xf numFmtId="0" fontId="21" fillId="46" borderId="56" xfId="0" applyFont="1" applyFill="1" applyBorder="1" applyAlignment="1">
      <alignment/>
    </xf>
    <xf numFmtId="0" fontId="21" fillId="46" borderId="81" xfId="0" applyFont="1" applyFill="1" applyBorder="1" applyAlignment="1">
      <alignment horizontal="center"/>
    </xf>
    <xf numFmtId="0" fontId="21" fillId="46" borderId="82" xfId="0" applyFont="1" applyFill="1" applyBorder="1" applyAlignment="1">
      <alignment horizontal="center"/>
    </xf>
    <xf numFmtId="0" fontId="194" fillId="46" borderId="19" xfId="0" applyFont="1" applyFill="1" applyBorder="1" applyAlignment="1">
      <alignment horizontal="center"/>
    </xf>
    <xf numFmtId="0" fontId="102" fillId="46" borderId="19" xfId="0" applyFont="1" applyFill="1" applyBorder="1" applyAlignment="1">
      <alignment horizontal="center"/>
    </xf>
    <xf numFmtId="0" fontId="21" fillId="46" borderId="68" xfId="0" applyFont="1" applyFill="1" applyBorder="1" applyAlignment="1">
      <alignment/>
    </xf>
    <xf numFmtId="0" fontId="32" fillId="57" borderId="24" xfId="0" applyFont="1" applyFill="1" applyBorder="1" applyAlignment="1">
      <alignment/>
    </xf>
    <xf numFmtId="0" fontId="32" fillId="57" borderId="35" xfId="0" applyFont="1" applyFill="1" applyBorder="1" applyAlignment="1">
      <alignment/>
    </xf>
    <xf numFmtId="0" fontId="32" fillId="57" borderId="57" xfId="0" applyFont="1" applyFill="1" applyBorder="1" applyAlignment="1">
      <alignment/>
    </xf>
    <xf numFmtId="0" fontId="32" fillId="57" borderId="69" xfId="0" applyFont="1" applyFill="1" applyBorder="1" applyAlignment="1">
      <alignment/>
    </xf>
    <xf numFmtId="0" fontId="32" fillId="57" borderId="46" xfId="0" applyFont="1" applyFill="1" applyBorder="1" applyAlignment="1">
      <alignment/>
    </xf>
    <xf numFmtId="0" fontId="32" fillId="57" borderId="32" xfId="0" applyFont="1" applyFill="1" applyBorder="1" applyAlignment="1">
      <alignment/>
    </xf>
    <xf numFmtId="0" fontId="32" fillId="57" borderId="84" xfId="0" applyFont="1" applyFill="1" applyBorder="1" applyAlignment="1">
      <alignment/>
    </xf>
    <xf numFmtId="0" fontId="32" fillId="57" borderId="67" xfId="0" applyFont="1" applyFill="1" applyBorder="1" applyAlignment="1">
      <alignment/>
    </xf>
    <xf numFmtId="0" fontId="32" fillId="57" borderId="78" xfId="0" applyFont="1" applyFill="1" applyBorder="1" applyAlignment="1">
      <alignment/>
    </xf>
    <xf numFmtId="0" fontId="32" fillId="57" borderId="85" xfId="0" applyFont="1" applyFill="1" applyBorder="1" applyAlignment="1">
      <alignment/>
    </xf>
    <xf numFmtId="0" fontId="32" fillId="57" borderId="28" xfId="0" applyFont="1" applyFill="1" applyBorder="1" applyAlignment="1">
      <alignment/>
    </xf>
    <xf numFmtId="0" fontId="32" fillId="57" borderId="26" xfId="0" applyFont="1" applyFill="1" applyBorder="1" applyAlignment="1">
      <alignment/>
    </xf>
    <xf numFmtId="0" fontId="32" fillId="57" borderId="35" xfId="0" applyFont="1" applyFill="1" applyBorder="1" applyAlignment="1">
      <alignment horizontal="center"/>
    </xf>
    <xf numFmtId="0" fontId="32" fillId="57" borderId="27" xfId="0" applyFont="1" applyFill="1" applyBorder="1" applyAlignment="1">
      <alignment horizontal="center"/>
    </xf>
    <xf numFmtId="0" fontId="32" fillId="57" borderId="46" xfId="0" applyFont="1" applyFill="1" applyBorder="1" applyAlignment="1">
      <alignment horizontal="center"/>
    </xf>
    <xf numFmtId="0" fontId="85" fillId="17" borderId="26" xfId="0" applyFont="1" applyFill="1" applyBorder="1" applyAlignment="1">
      <alignment horizontal="center" wrapText="1"/>
    </xf>
    <xf numFmtId="0" fontId="174" fillId="7" borderId="14" xfId="0" applyFont="1" applyFill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48" borderId="58" xfId="0" applyFont="1" applyFill="1" applyBorder="1" applyAlignment="1">
      <alignment horizontal="center" vertical="center"/>
    </xf>
    <xf numFmtId="0" fontId="49" fillId="48" borderId="60" xfId="0" applyFont="1" applyFill="1" applyBorder="1" applyAlignment="1">
      <alignment horizontal="center" vertical="center"/>
    </xf>
    <xf numFmtId="0" fontId="49" fillId="48" borderId="65" xfId="0" applyFont="1" applyFill="1" applyBorder="1" applyAlignment="1">
      <alignment horizontal="center" vertical="center"/>
    </xf>
    <xf numFmtId="0" fontId="49" fillId="48" borderId="28" xfId="0" applyFont="1" applyFill="1" applyBorder="1" applyAlignment="1">
      <alignment horizontal="center" vertical="center"/>
    </xf>
    <xf numFmtId="0" fontId="49" fillId="48" borderId="15" xfId="0" applyFont="1" applyFill="1" applyBorder="1" applyAlignment="1">
      <alignment horizontal="center" vertical="center"/>
    </xf>
    <xf numFmtId="0" fontId="49" fillId="48" borderId="36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/>
    </xf>
    <xf numFmtId="0" fontId="16" fillId="49" borderId="19" xfId="0" applyFont="1" applyFill="1" applyBorder="1" applyAlignment="1">
      <alignment horizontal="center"/>
    </xf>
    <xf numFmtId="0" fontId="1" fillId="49" borderId="19" xfId="0" applyFont="1" applyFill="1" applyBorder="1" applyAlignment="1">
      <alignment horizontal="center"/>
    </xf>
    <xf numFmtId="0" fontId="16" fillId="49" borderId="47" xfId="0" applyFont="1" applyFill="1" applyBorder="1" applyAlignment="1">
      <alignment horizontal="center"/>
    </xf>
    <xf numFmtId="0" fontId="1" fillId="49" borderId="47" xfId="0" applyFont="1" applyFill="1" applyBorder="1" applyAlignment="1">
      <alignment horizontal="center"/>
    </xf>
    <xf numFmtId="0" fontId="174" fillId="46" borderId="47" xfId="0" applyFont="1" applyFill="1" applyBorder="1" applyAlignment="1">
      <alignment/>
    </xf>
    <xf numFmtId="0" fontId="174" fillId="39" borderId="47" xfId="0" applyNumberFormat="1" applyFont="1" applyFill="1" applyBorder="1" applyAlignment="1">
      <alignment/>
    </xf>
    <xf numFmtId="0" fontId="174" fillId="0" borderId="47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9" borderId="0" xfId="0" applyFill="1" applyAlignment="1">
      <alignment/>
    </xf>
    <xf numFmtId="0" fontId="10" fillId="56" borderId="21" xfId="0" applyFont="1" applyFill="1" applyBorder="1" applyAlignment="1">
      <alignment horizontal="center" vertical="center" wrapText="1"/>
    </xf>
    <xf numFmtId="0" fontId="5" fillId="50" borderId="26" xfId="0" applyFont="1" applyFill="1" applyBorder="1" applyAlignment="1">
      <alignment horizontal="center" vertical="center" wrapText="1"/>
    </xf>
    <xf numFmtId="0" fontId="5" fillId="50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56" borderId="20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6" fillId="56" borderId="4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48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96" fillId="46" borderId="58" xfId="0" applyFont="1" applyFill="1" applyBorder="1" applyAlignment="1">
      <alignment horizontal="center" vertical="center" wrapText="1"/>
    </xf>
    <xf numFmtId="0" fontId="196" fillId="46" borderId="28" xfId="0" applyFont="1" applyFill="1" applyBorder="1" applyAlignment="1">
      <alignment horizontal="center" vertical="center" wrapText="1"/>
    </xf>
    <xf numFmtId="0" fontId="196" fillId="46" borderId="36" xfId="0" applyFont="1" applyFill="1" applyBorder="1" applyAlignment="1">
      <alignment horizontal="center" vertical="center" wrapText="1"/>
    </xf>
    <xf numFmtId="0" fontId="196" fillId="48" borderId="26" xfId="0" applyFont="1" applyFill="1" applyBorder="1" applyAlignment="1">
      <alignment horizontal="center" vertical="center" wrapText="1"/>
    </xf>
    <xf numFmtId="0" fontId="196" fillId="48" borderId="57" xfId="0" applyFont="1" applyFill="1" applyBorder="1" applyAlignment="1">
      <alignment horizontal="center" vertical="center" wrapText="1"/>
    </xf>
    <xf numFmtId="0" fontId="40" fillId="44" borderId="65" xfId="0" applyFont="1" applyFill="1" applyBorder="1" applyAlignment="1">
      <alignment/>
    </xf>
    <xf numFmtId="0" fontId="3" fillId="44" borderId="60" xfId="0" applyFont="1" applyFill="1" applyBorder="1" applyAlignment="1">
      <alignment/>
    </xf>
    <xf numFmtId="0" fontId="3" fillId="44" borderId="58" xfId="0" applyFont="1" applyFill="1" applyBorder="1" applyAlignment="1">
      <alignment/>
    </xf>
    <xf numFmtId="0" fontId="13" fillId="44" borderId="28" xfId="0" applyFont="1" applyFill="1" applyBorder="1" applyAlignment="1">
      <alignment/>
    </xf>
    <xf numFmtId="0" fontId="3" fillId="44" borderId="15" xfId="0" applyFont="1" applyFill="1" applyBorder="1" applyAlignment="1">
      <alignment/>
    </xf>
    <xf numFmtId="0" fontId="3" fillId="44" borderId="36" xfId="0" applyFont="1" applyFill="1" applyBorder="1" applyAlignment="1">
      <alignment/>
    </xf>
    <xf numFmtId="0" fontId="197" fillId="0" borderId="40" xfId="0" applyFont="1" applyFill="1" applyBorder="1" applyAlignment="1">
      <alignment horizontal="center" vertical="center" wrapText="1"/>
    </xf>
    <xf numFmtId="0" fontId="40" fillId="46" borderId="0" xfId="0" applyFont="1" applyFill="1" applyAlignment="1">
      <alignment/>
    </xf>
    <xf numFmtId="0" fontId="1" fillId="46" borderId="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97" fillId="48" borderId="21" xfId="0" applyFont="1" applyFill="1" applyBorder="1" applyAlignment="1">
      <alignment horizontal="center" vertical="center" wrapText="1"/>
    </xf>
    <xf numFmtId="0" fontId="13" fillId="48" borderId="26" xfId="0" applyFont="1" applyFill="1" applyBorder="1" applyAlignment="1">
      <alignment horizontal="center" vertical="center"/>
    </xf>
    <xf numFmtId="0" fontId="13" fillId="48" borderId="24" xfId="0" applyFont="1" applyFill="1" applyBorder="1" applyAlignment="1">
      <alignment horizontal="center" vertical="center"/>
    </xf>
    <xf numFmtId="0" fontId="13" fillId="48" borderId="57" xfId="0" applyFont="1" applyFill="1" applyBorder="1" applyAlignment="1">
      <alignment horizontal="center" vertical="center"/>
    </xf>
    <xf numFmtId="0" fontId="108" fillId="44" borderId="14" xfId="0" applyFont="1" applyFill="1" applyBorder="1" applyAlignment="1">
      <alignment horizontal="center"/>
    </xf>
    <xf numFmtId="0" fontId="0" fillId="48" borderId="28" xfId="0" applyFill="1" applyBorder="1" applyAlignment="1">
      <alignment horizontal="center" vertical="center" wrapText="1"/>
    </xf>
    <xf numFmtId="0" fontId="0" fillId="48" borderId="15" xfId="0" applyFill="1" applyBorder="1" applyAlignment="1">
      <alignment horizontal="center" vertical="center" wrapText="1"/>
    </xf>
    <xf numFmtId="0" fontId="0" fillId="48" borderId="36" xfId="0" applyFill="1" applyBorder="1" applyAlignment="1">
      <alignment horizontal="center" vertical="center" wrapText="1"/>
    </xf>
    <xf numFmtId="0" fontId="95" fillId="49" borderId="60" xfId="0" applyFont="1" applyFill="1" applyBorder="1" applyAlignment="1">
      <alignment horizontal="center" vertical="center" wrapText="1"/>
    </xf>
    <xf numFmtId="0" fontId="95" fillId="49" borderId="0" xfId="0" applyFont="1" applyFill="1" applyBorder="1" applyAlignment="1">
      <alignment horizontal="center" vertical="center" wrapText="1"/>
    </xf>
    <xf numFmtId="0" fontId="95" fillId="49" borderId="15" xfId="0" applyFont="1" applyFill="1" applyBorder="1" applyAlignment="1">
      <alignment horizontal="center" vertical="center" wrapText="1"/>
    </xf>
    <xf numFmtId="0" fontId="0" fillId="49" borderId="22" xfId="0" applyFill="1" applyBorder="1" applyAlignment="1">
      <alignment horizontal="center" vertical="center" wrapText="1"/>
    </xf>
    <xf numFmtId="0" fontId="197" fillId="0" borderId="20" xfId="0" applyFont="1" applyFill="1" applyBorder="1" applyAlignment="1">
      <alignment horizontal="center" vertical="center" wrapText="1"/>
    </xf>
    <xf numFmtId="0" fontId="32" fillId="57" borderId="64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 vertical="center"/>
    </xf>
    <xf numFmtId="0" fontId="174" fillId="46" borderId="0" xfId="0" applyFont="1" applyFill="1" applyBorder="1" applyAlignment="1">
      <alignment/>
    </xf>
    <xf numFmtId="0" fontId="174" fillId="7" borderId="0" xfId="0" applyFont="1" applyFill="1" applyBorder="1" applyAlignment="1">
      <alignment/>
    </xf>
    <xf numFmtId="0" fontId="198" fillId="44" borderId="14" xfId="0" applyFont="1" applyFill="1" applyBorder="1" applyAlignment="1">
      <alignment/>
    </xf>
    <xf numFmtId="0" fontId="108" fillId="44" borderId="81" xfId="0" applyFont="1" applyFill="1" applyBorder="1" applyAlignment="1">
      <alignment horizontal="center"/>
    </xf>
    <xf numFmtId="0" fontId="21" fillId="44" borderId="56" xfId="0" applyFont="1" applyFill="1" applyBorder="1" applyAlignment="1">
      <alignment horizontal="center"/>
    </xf>
    <xf numFmtId="0" fontId="21" fillId="44" borderId="68" xfId="0" applyFont="1" applyFill="1" applyBorder="1" applyAlignment="1">
      <alignment horizontal="center"/>
    </xf>
    <xf numFmtId="0" fontId="108" fillId="44" borderId="82" xfId="0" applyFont="1" applyFill="1" applyBorder="1" applyAlignment="1">
      <alignment horizontal="center"/>
    </xf>
    <xf numFmtId="0" fontId="76" fillId="48" borderId="20" xfId="0" applyFont="1" applyFill="1" applyBorder="1" applyAlignment="1">
      <alignment horizontal="center" vertical="center" wrapText="1"/>
    </xf>
    <xf numFmtId="0" fontId="0" fillId="46" borderId="22" xfId="0" applyFont="1" applyFill="1" applyBorder="1" applyAlignment="1">
      <alignment horizontal="center" vertical="center" wrapText="1"/>
    </xf>
    <xf numFmtId="0" fontId="19" fillId="46" borderId="40" xfId="0" applyFont="1" applyFill="1" applyBorder="1" applyAlignment="1">
      <alignment horizontal="center" vertical="center" wrapText="1"/>
    </xf>
    <xf numFmtId="0" fontId="3" fillId="48" borderId="35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 wrapText="1"/>
    </xf>
    <xf numFmtId="0" fontId="13" fillId="48" borderId="20" xfId="0" applyFont="1" applyFill="1" applyBorder="1" applyAlignment="1">
      <alignment horizontal="center" vertical="center" wrapText="1"/>
    </xf>
    <xf numFmtId="0" fontId="174" fillId="33" borderId="14" xfId="0" applyFont="1" applyFill="1" applyBorder="1" applyAlignment="1">
      <alignment/>
    </xf>
    <xf numFmtId="0" fontId="1" fillId="4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46" borderId="0" xfId="0" applyFont="1" applyFill="1" applyAlignment="1">
      <alignment/>
    </xf>
    <xf numFmtId="0" fontId="21" fillId="46" borderId="26" xfId="0" applyFont="1" applyFill="1" applyBorder="1" applyAlignment="1">
      <alignment/>
    </xf>
    <xf numFmtId="0" fontId="87" fillId="44" borderId="14" xfId="0" applyFont="1" applyFill="1" applyBorder="1" applyAlignment="1">
      <alignment horizontal="center"/>
    </xf>
    <xf numFmtId="0" fontId="87" fillId="44" borderId="19" xfId="0" applyFont="1" applyFill="1" applyBorder="1" applyAlignment="1">
      <alignment horizontal="center"/>
    </xf>
    <xf numFmtId="0" fontId="32" fillId="46" borderId="16" xfId="0" applyFont="1" applyFill="1" applyBorder="1" applyAlignment="1">
      <alignment horizontal="center"/>
    </xf>
    <xf numFmtId="0" fontId="199" fillId="46" borderId="16" xfId="0" applyFont="1" applyFill="1" applyBorder="1" applyAlignment="1">
      <alignment horizontal="center"/>
    </xf>
    <xf numFmtId="0" fontId="21" fillId="46" borderId="16" xfId="0" applyFont="1" applyFill="1" applyBorder="1" applyAlignment="1">
      <alignment horizontal="center"/>
    </xf>
    <xf numFmtId="0" fontId="199" fillId="46" borderId="0" xfId="0" applyFont="1" applyFill="1" applyBorder="1" applyAlignment="1">
      <alignment horizontal="center"/>
    </xf>
    <xf numFmtId="0" fontId="87" fillId="46" borderId="0" xfId="0" applyFont="1" applyFill="1" applyBorder="1" applyAlignment="1">
      <alignment/>
    </xf>
    <xf numFmtId="0" fontId="56" fillId="46" borderId="0" xfId="0" applyFont="1" applyFill="1" applyBorder="1" applyAlignment="1">
      <alignment/>
    </xf>
    <xf numFmtId="0" fontId="21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194" fillId="46" borderId="0" xfId="0" applyFont="1" applyFill="1" applyBorder="1" applyAlignment="1">
      <alignment horizontal="center"/>
    </xf>
    <xf numFmtId="0" fontId="102" fillId="46" borderId="0" xfId="0" applyFont="1" applyFill="1" applyBorder="1" applyAlignment="1">
      <alignment horizontal="center"/>
    </xf>
    <xf numFmtId="0" fontId="32" fillId="57" borderId="32" xfId="0" applyFont="1" applyFill="1" applyBorder="1" applyAlignment="1">
      <alignment horizontal="center"/>
    </xf>
    <xf numFmtId="0" fontId="32" fillId="40" borderId="57" xfId="0" applyFont="1" applyFill="1" applyBorder="1" applyAlignment="1">
      <alignment horizontal="center"/>
    </xf>
    <xf numFmtId="0" fontId="32" fillId="40" borderId="34" xfId="0" applyFont="1" applyFill="1" applyBorder="1" applyAlignment="1">
      <alignment/>
    </xf>
    <xf numFmtId="0" fontId="32" fillId="40" borderId="36" xfId="0" applyFont="1" applyFill="1" applyBorder="1" applyAlignment="1">
      <alignment/>
    </xf>
    <xf numFmtId="0" fontId="21" fillId="44" borderId="56" xfId="0" applyFont="1" applyFill="1" applyBorder="1" applyAlignment="1">
      <alignment/>
    </xf>
    <xf numFmtId="0" fontId="85" fillId="58" borderId="56" xfId="0" applyFont="1" applyFill="1" applyBorder="1" applyAlignment="1">
      <alignment horizontal="center" wrapText="1"/>
    </xf>
    <xf numFmtId="0" fontId="102" fillId="44" borderId="52" xfId="0" applyFont="1" applyFill="1" applyBorder="1" applyAlignment="1">
      <alignment horizontal="center"/>
    </xf>
    <xf numFmtId="0" fontId="55" fillId="44" borderId="56" xfId="0" applyFont="1" applyFill="1" applyBorder="1" applyAlignment="1">
      <alignment horizontal="center"/>
    </xf>
    <xf numFmtId="0" fontId="21" fillId="43" borderId="56" xfId="0" applyFont="1" applyFill="1" applyBorder="1" applyAlignment="1">
      <alignment horizontal="center"/>
    </xf>
    <xf numFmtId="0" fontId="102" fillId="58" borderId="56" xfId="0" applyFont="1" applyFill="1" applyBorder="1" applyAlignment="1">
      <alignment horizontal="center" wrapText="1"/>
    </xf>
    <xf numFmtId="0" fontId="21" fillId="15" borderId="56" xfId="0" applyFont="1" applyFill="1" applyBorder="1" applyAlignment="1">
      <alignment horizontal="center"/>
    </xf>
    <xf numFmtId="0" fontId="21" fillId="46" borderId="56" xfId="0" applyFont="1" applyFill="1" applyBorder="1" applyAlignment="1">
      <alignment horizontal="center"/>
    </xf>
    <xf numFmtId="0" fontId="55" fillId="0" borderId="56" xfId="0" applyFont="1" applyFill="1" applyBorder="1" applyAlignment="1">
      <alignment horizontal="center" vertical="center"/>
    </xf>
    <xf numFmtId="0" fontId="32" fillId="57" borderId="27" xfId="0" applyFont="1" applyFill="1" applyBorder="1" applyAlignment="1">
      <alignment/>
    </xf>
    <xf numFmtId="0" fontId="0" fillId="0" borderId="56" xfId="0" applyBorder="1" applyAlignment="1">
      <alignment/>
    </xf>
    <xf numFmtId="0" fontId="21" fillId="0" borderId="14" xfId="0" applyFont="1" applyFill="1" applyBorder="1" applyAlignment="1">
      <alignment horizontal="center"/>
    </xf>
    <xf numFmtId="0" fontId="199" fillId="44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58" borderId="14" xfId="0" applyFont="1" applyFill="1" applyBorder="1" applyAlignment="1">
      <alignment/>
    </xf>
    <xf numFmtId="0" fontId="43" fillId="58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102" fillId="58" borderId="14" xfId="0" applyFont="1" applyFill="1" applyBorder="1" applyAlignment="1">
      <alignment/>
    </xf>
    <xf numFmtId="0" fontId="198" fillId="44" borderId="19" xfId="0" applyFont="1" applyFill="1" applyBorder="1" applyAlignment="1">
      <alignment horizontal="center"/>
    </xf>
    <xf numFmtId="0" fontId="21" fillId="46" borderId="19" xfId="0" applyFont="1" applyFill="1" applyBorder="1" applyAlignment="1">
      <alignment/>
    </xf>
    <xf numFmtId="0" fontId="32" fillId="57" borderId="43" xfId="0" applyFont="1" applyFill="1" applyBorder="1" applyAlignment="1">
      <alignment horizontal="center"/>
    </xf>
    <xf numFmtId="0" fontId="32" fillId="57" borderId="42" xfId="0" applyFont="1" applyFill="1" applyBorder="1" applyAlignment="1">
      <alignment horizontal="center"/>
    </xf>
    <xf numFmtId="0" fontId="32" fillId="57" borderId="38" xfId="0" applyFont="1" applyFill="1" applyBorder="1" applyAlignment="1">
      <alignment horizontal="center"/>
    </xf>
    <xf numFmtId="0" fontId="32" fillId="57" borderId="29" xfId="0" applyFont="1" applyFill="1" applyBorder="1" applyAlignment="1">
      <alignment horizontal="center"/>
    </xf>
    <xf numFmtId="0" fontId="32" fillId="57" borderId="23" xfId="0" applyFont="1" applyFill="1" applyBorder="1" applyAlignment="1">
      <alignment horizontal="center"/>
    </xf>
    <xf numFmtId="0" fontId="32" fillId="57" borderId="39" xfId="0" applyFont="1" applyFill="1" applyBorder="1" applyAlignment="1">
      <alignment horizontal="center"/>
    </xf>
    <xf numFmtId="0" fontId="77" fillId="59" borderId="24" xfId="0" applyFont="1" applyFill="1" applyBorder="1" applyAlignment="1">
      <alignment horizontal="center" wrapText="1"/>
    </xf>
    <xf numFmtId="0" fontId="32" fillId="57" borderId="30" xfId="0" applyFont="1" applyFill="1" applyBorder="1" applyAlignment="1">
      <alignment horizontal="center"/>
    </xf>
    <xf numFmtId="0" fontId="32" fillId="57" borderId="45" xfId="0" applyFont="1" applyFill="1" applyBorder="1" applyAlignment="1">
      <alignment horizontal="center"/>
    </xf>
    <xf numFmtId="0" fontId="32" fillId="57" borderId="53" xfId="0" applyFont="1" applyFill="1" applyBorder="1" applyAlignment="1">
      <alignment horizontal="center"/>
    </xf>
    <xf numFmtId="0" fontId="32" fillId="57" borderId="37" xfId="0" applyFont="1" applyFill="1" applyBorder="1" applyAlignment="1">
      <alignment horizontal="center"/>
    </xf>
    <xf numFmtId="0" fontId="32" fillId="57" borderId="17" xfId="0" applyFont="1" applyFill="1" applyBorder="1" applyAlignment="1">
      <alignment horizontal="center"/>
    </xf>
    <xf numFmtId="0" fontId="32" fillId="57" borderId="79" xfId="0" applyFont="1" applyFill="1" applyBorder="1" applyAlignment="1">
      <alignment horizontal="center"/>
    </xf>
    <xf numFmtId="0" fontId="32" fillId="57" borderId="16" xfId="0" applyFont="1" applyFill="1" applyBorder="1" applyAlignment="1">
      <alignment horizontal="center"/>
    </xf>
    <xf numFmtId="0" fontId="32" fillId="57" borderId="62" xfId="0" applyFont="1" applyFill="1" applyBorder="1" applyAlignment="1">
      <alignment horizontal="center"/>
    </xf>
    <xf numFmtId="0" fontId="32" fillId="57" borderId="79" xfId="0" applyFont="1" applyFill="1" applyBorder="1" applyAlignment="1">
      <alignment horizontal="center"/>
    </xf>
    <xf numFmtId="0" fontId="32" fillId="57" borderId="17" xfId="0" applyFont="1" applyFill="1" applyBorder="1" applyAlignment="1">
      <alignment horizontal="center"/>
    </xf>
    <xf numFmtId="0" fontId="32" fillId="57" borderId="63" xfId="0" applyFont="1" applyFill="1" applyBorder="1" applyAlignment="1">
      <alignment horizontal="center"/>
    </xf>
    <xf numFmtId="0" fontId="87" fillId="44" borderId="18" xfId="0" applyFont="1" applyFill="1" applyBorder="1" applyAlignment="1">
      <alignment horizontal="center"/>
    </xf>
    <xf numFmtId="0" fontId="32" fillId="57" borderId="35" xfId="0" applyFont="1" applyFill="1" applyBorder="1" applyAlignment="1">
      <alignment/>
    </xf>
    <xf numFmtId="0" fontId="32" fillId="57" borderId="46" xfId="0" applyFont="1" applyFill="1" applyBorder="1" applyAlignment="1">
      <alignment/>
    </xf>
    <xf numFmtId="0" fontId="32" fillId="57" borderId="32" xfId="0" applyFont="1" applyFill="1" applyBorder="1" applyAlignment="1">
      <alignment/>
    </xf>
    <xf numFmtId="0" fontId="32" fillId="57" borderId="27" xfId="0" applyFont="1" applyFill="1" applyBorder="1" applyAlignment="1">
      <alignment/>
    </xf>
    <xf numFmtId="0" fontId="21" fillId="46" borderId="27" xfId="0" applyFont="1" applyFill="1" applyBorder="1" applyAlignment="1">
      <alignment/>
    </xf>
    <xf numFmtId="0" fontId="21" fillId="43" borderId="80" xfId="0" applyFont="1" applyFill="1" applyBorder="1" applyAlignment="1">
      <alignment horizontal="center"/>
    </xf>
    <xf numFmtId="0" fontId="194" fillId="43" borderId="80" xfId="0" applyFont="1" applyFill="1" applyBorder="1" applyAlignment="1">
      <alignment horizontal="center"/>
    </xf>
    <xf numFmtId="0" fontId="199" fillId="46" borderId="34" xfId="0" applyFont="1" applyFill="1" applyBorder="1" applyAlignment="1">
      <alignment horizontal="center"/>
    </xf>
    <xf numFmtId="0" fontId="200" fillId="46" borderId="0" xfId="0" applyFont="1" applyFill="1" applyBorder="1" applyAlignment="1">
      <alignment horizontal="center"/>
    </xf>
    <xf numFmtId="0" fontId="32" fillId="46" borderId="10" xfId="0" applyFont="1" applyFill="1" applyBorder="1" applyAlignment="1">
      <alignment horizontal="center"/>
    </xf>
    <xf numFmtId="0" fontId="21" fillId="46" borderId="49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21" fillId="46" borderId="86" xfId="0" applyFont="1" applyFill="1" applyBorder="1" applyAlignment="1">
      <alignment horizontal="center"/>
    </xf>
    <xf numFmtId="0" fontId="21" fillId="46" borderId="18" xfId="0" applyFont="1" applyFill="1" applyBorder="1" applyAlignment="1">
      <alignment horizontal="center"/>
    </xf>
    <xf numFmtId="0" fontId="194" fillId="46" borderId="18" xfId="0" applyFont="1" applyFill="1" applyBorder="1" applyAlignment="1">
      <alignment horizontal="center"/>
    </xf>
    <xf numFmtId="0" fontId="102" fillId="46" borderId="18" xfId="0" applyFont="1" applyFill="1" applyBorder="1" applyAlignment="1">
      <alignment horizontal="center"/>
    </xf>
    <xf numFmtId="0" fontId="21" fillId="46" borderId="83" xfId="0" applyFont="1" applyFill="1" applyBorder="1" applyAlignment="1">
      <alignment/>
    </xf>
    <xf numFmtId="0" fontId="55" fillId="46" borderId="55" xfId="0" applyFont="1" applyFill="1" applyBorder="1" applyAlignment="1">
      <alignment/>
    </xf>
    <xf numFmtId="0" fontId="0" fillId="44" borderId="83" xfId="0" applyFill="1" applyBorder="1" applyAlignment="1">
      <alignment/>
    </xf>
    <xf numFmtId="0" fontId="0" fillId="44" borderId="56" xfId="0" applyFill="1" applyBorder="1" applyAlignment="1">
      <alignment/>
    </xf>
    <xf numFmtId="0" fontId="0" fillId="44" borderId="68" xfId="0" applyFill="1" applyBorder="1" applyAlignment="1">
      <alignment/>
    </xf>
    <xf numFmtId="0" fontId="32" fillId="57" borderId="54" xfId="0" applyFont="1" applyFill="1" applyBorder="1" applyAlignment="1">
      <alignment horizontal="center"/>
    </xf>
    <xf numFmtId="0" fontId="1" fillId="45" borderId="18" xfId="0" applyFont="1" applyFill="1" applyBorder="1" applyAlignment="1">
      <alignment/>
    </xf>
    <xf numFmtId="0" fontId="1" fillId="45" borderId="14" xfId="0" applyFont="1" applyFill="1" applyBorder="1" applyAlignment="1">
      <alignment/>
    </xf>
    <xf numFmtId="0" fontId="1" fillId="45" borderId="19" xfId="0" applyFont="1" applyFill="1" applyBorder="1" applyAlignment="1">
      <alignment/>
    </xf>
    <xf numFmtId="0" fontId="49" fillId="45" borderId="24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201" fillId="0" borderId="0" xfId="0" applyFont="1" applyAlignment="1">
      <alignment/>
    </xf>
    <xf numFmtId="0" fontId="13" fillId="46" borderId="26" xfId="0" applyFont="1" applyFill="1" applyBorder="1" applyAlignment="1">
      <alignment vertical="center"/>
    </xf>
    <xf numFmtId="0" fontId="4" fillId="34" borderId="4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0" fillId="48" borderId="58" xfId="0" applyFill="1" applyBorder="1" applyAlignment="1">
      <alignment horizontal="center" vertical="center" wrapText="1"/>
    </xf>
    <xf numFmtId="0" fontId="0" fillId="48" borderId="49" xfId="0" applyFill="1" applyBorder="1" applyAlignment="1">
      <alignment horizontal="center" vertical="center" wrapText="1"/>
    </xf>
    <xf numFmtId="0" fontId="0" fillId="48" borderId="34" xfId="0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/>
    </xf>
    <xf numFmtId="0" fontId="9" fillId="48" borderId="40" xfId="0" applyFont="1" applyFill="1" applyBorder="1" applyAlignment="1">
      <alignment horizontal="center" vertical="center"/>
    </xf>
    <xf numFmtId="0" fontId="9" fillId="48" borderId="22" xfId="0" applyFont="1" applyFill="1" applyBorder="1" applyAlignment="1">
      <alignment horizontal="center" vertical="center"/>
    </xf>
    <xf numFmtId="0" fontId="9" fillId="48" borderId="26" xfId="0" applyFont="1" applyFill="1" applyBorder="1" applyAlignment="1">
      <alignment horizontal="center" vertical="center"/>
    </xf>
    <xf numFmtId="0" fontId="9" fillId="48" borderId="57" xfId="0" applyFont="1" applyFill="1" applyBorder="1" applyAlignment="1">
      <alignment horizontal="center" vertical="center"/>
    </xf>
    <xf numFmtId="0" fontId="0" fillId="50" borderId="40" xfId="0" applyFill="1" applyBorder="1" applyAlignment="1">
      <alignment horizontal="center" vertical="center" wrapText="1"/>
    </xf>
    <xf numFmtId="0" fontId="0" fillId="50" borderId="22" xfId="0" applyFill="1" applyBorder="1" applyAlignment="1">
      <alignment horizontal="center" vertical="center" wrapText="1"/>
    </xf>
    <xf numFmtId="0" fontId="9" fillId="50" borderId="21" xfId="0" applyFont="1" applyFill="1" applyBorder="1" applyAlignment="1">
      <alignment horizontal="center" vertical="center" wrapText="1"/>
    </xf>
    <xf numFmtId="0" fontId="111" fillId="50" borderId="40" xfId="0" applyFont="1" applyFill="1" applyBorder="1" applyAlignment="1">
      <alignment horizontal="center" vertical="center" wrapText="1"/>
    </xf>
    <xf numFmtId="0" fontId="0" fillId="50" borderId="40" xfId="0" applyFill="1" applyBorder="1" applyAlignment="1">
      <alignment horizontal="center" vertical="center"/>
    </xf>
    <xf numFmtId="0" fontId="13" fillId="40" borderId="61" xfId="0" applyFont="1" applyFill="1" applyBorder="1" applyAlignment="1">
      <alignment horizontal="center" vertical="center" wrapText="1"/>
    </xf>
    <xf numFmtId="0" fontId="9" fillId="50" borderId="21" xfId="0" applyFont="1" applyFill="1" applyBorder="1" applyAlignment="1">
      <alignment horizontal="center" vertical="center" wrapText="1"/>
    </xf>
    <xf numFmtId="0" fontId="21" fillId="46" borderId="14" xfId="0" applyFont="1" applyFill="1" applyBorder="1" applyAlignment="1">
      <alignment horizontal="center"/>
    </xf>
    <xf numFmtId="0" fontId="21" fillId="15" borderId="14" xfId="0" applyFont="1" applyFill="1" applyBorder="1" applyAlignment="1">
      <alignment horizontal="center"/>
    </xf>
    <xf numFmtId="0" fontId="198" fillId="46" borderId="14" xfId="0" applyFont="1" applyFill="1" applyBorder="1" applyAlignment="1">
      <alignment/>
    </xf>
    <xf numFmtId="0" fontId="1" fillId="44" borderId="14" xfId="0" applyNumberFormat="1" applyFont="1" applyFill="1" applyBorder="1" applyAlignment="1">
      <alignment/>
    </xf>
    <xf numFmtId="0" fontId="0" fillId="45" borderId="70" xfId="0" applyFont="1" applyFill="1" applyBorder="1" applyAlignment="1">
      <alignment/>
    </xf>
    <xf numFmtId="0" fontId="0" fillId="45" borderId="55" xfId="0" applyFont="1" applyFill="1" applyBorder="1" applyAlignment="1">
      <alignment/>
    </xf>
    <xf numFmtId="0" fontId="21" fillId="45" borderId="14" xfId="0" applyFont="1" applyFill="1" applyBorder="1" applyAlignment="1">
      <alignment/>
    </xf>
    <xf numFmtId="0" fontId="0" fillId="45" borderId="56" xfId="0" applyFill="1" applyBorder="1" applyAlignment="1">
      <alignment/>
    </xf>
    <xf numFmtId="0" fontId="0" fillId="45" borderId="20" xfId="0" applyFill="1" applyBorder="1" applyAlignment="1">
      <alignment/>
    </xf>
    <xf numFmtId="0" fontId="0" fillId="44" borderId="20" xfId="0" applyFill="1" applyBorder="1" applyAlignment="1">
      <alignment/>
    </xf>
    <xf numFmtId="0" fontId="0" fillId="44" borderId="52" xfId="0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44" borderId="19" xfId="0" applyFont="1" applyFill="1" applyBorder="1" applyAlignment="1">
      <alignment/>
    </xf>
    <xf numFmtId="0" fontId="0" fillId="0" borderId="68" xfId="0" applyBorder="1" applyAlignment="1">
      <alignment/>
    </xf>
    <xf numFmtId="0" fontId="0" fillId="0" borderId="52" xfId="0" applyBorder="1" applyAlignment="1">
      <alignment/>
    </xf>
    <xf numFmtId="0" fontId="0" fillId="58" borderId="14" xfId="0" applyFill="1" applyBorder="1" applyAlignment="1">
      <alignment/>
    </xf>
    <xf numFmtId="0" fontId="21" fillId="9" borderId="56" xfId="0" applyFont="1" applyFill="1" applyBorder="1" applyAlignment="1">
      <alignment/>
    </xf>
    <xf numFmtId="0" fontId="194" fillId="44" borderId="82" xfId="0" applyFont="1" applyFill="1" applyBorder="1" applyAlignment="1">
      <alignment horizontal="center"/>
    </xf>
    <xf numFmtId="0" fontId="194" fillId="44" borderId="19" xfId="0" applyFont="1" applyFill="1" applyBorder="1" applyAlignment="1">
      <alignment horizontal="center"/>
    </xf>
    <xf numFmtId="0" fontId="85" fillId="44" borderId="19" xfId="0" applyFont="1" applyFill="1" applyBorder="1" applyAlignment="1">
      <alignment horizontal="center"/>
    </xf>
    <xf numFmtId="0" fontId="0" fillId="44" borderId="19" xfId="0" applyFill="1" applyBorder="1" applyAlignment="1">
      <alignment/>
    </xf>
    <xf numFmtId="0" fontId="0" fillId="44" borderId="80" xfId="0" applyFill="1" applyBorder="1" applyAlignment="1">
      <alignment/>
    </xf>
    <xf numFmtId="0" fontId="21" fillId="44" borderId="19" xfId="0" applyFont="1" applyFill="1" applyBorder="1" applyAlignment="1">
      <alignment/>
    </xf>
    <xf numFmtId="0" fontId="87" fillId="44" borderId="19" xfId="0" applyFont="1" applyFill="1" applyBorder="1" applyAlignment="1">
      <alignment/>
    </xf>
    <xf numFmtId="0" fontId="109" fillId="0" borderId="81" xfId="0" applyFont="1" applyBorder="1" applyAlignment="1">
      <alignment/>
    </xf>
    <xf numFmtId="0" fontId="21" fillId="4" borderId="14" xfId="0" applyFont="1" applyFill="1" applyBorder="1" applyAlignment="1">
      <alignment/>
    </xf>
    <xf numFmtId="0" fontId="0" fillId="4" borderId="56" xfId="0" applyFill="1" applyBorder="1" applyAlignment="1">
      <alignment/>
    </xf>
    <xf numFmtId="0" fontId="102" fillId="44" borderId="80" xfId="0" applyFont="1" applyFill="1" applyBorder="1" applyAlignment="1">
      <alignment horizontal="center"/>
    </xf>
    <xf numFmtId="0" fontId="0" fillId="44" borderId="81" xfId="0" applyFill="1" applyBorder="1" applyAlignment="1">
      <alignment/>
    </xf>
    <xf numFmtId="0" fontId="0" fillId="44" borderId="14" xfId="0" applyFill="1" applyBorder="1" applyAlignment="1">
      <alignment/>
    </xf>
    <xf numFmtId="0" fontId="55" fillId="44" borderId="14" xfId="0" applyFont="1" applyFill="1" applyBorder="1" applyAlignment="1">
      <alignment horizontal="center"/>
    </xf>
    <xf numFmtId="0" fontId="21" fillId="43" borderId="14" xfId="0" applyFont="1" applyFill="1" applyBorder="1" applyAlignment="1">
      <alignment horizontal="center"/>
    </xf>
    <xf numFmtId="0" fontId="102" fillId="44" borderId="14" xfId="0" applyFont="1" applyFill="1" applyBorder="1" applyAlignment="1">
      <alignment horizontal="center"/>
    </xf>
    <xf numFmtId="0" fontId="102" fillId="58" borderId="14" xfId="0" applyFont="1" applyFill="1" applyBorder="1" applyAlignment="1">
      <alignment horizontal="center" wrapText="1"/>
    </xf>
    <xf numFmtId="0" fontId="198" fillId="44" borderId="82" xfId="0" applyFont="1" applyFill="1" applyBorder="1" applyAlignment="1">
      <alignment/>
    </xf>
    <xf numFmtId="0" fontId="202" fillId="44" borderId="19" xfId="0" applyFont="1" applyFill="1" applyBorder="1" applyAlignment="1">
      <alignment horizontal="center"/>
    </xf>
    <xf numFmtId="0" fontId="21" fillId="36" borderId="19" xfId="0" applyFont="1" applyFill="1" applyBorder="1" applyAlignment="1">
      <alignment/>
    </xf>
    <xf numFmtId="0" fontId="21" fillId="36" borderId="68" xfId="0" applyFont="1" applyFill="1" applyBorder="1" applyAlignment="1">
      <alignment/>
    </xf>
    <xf numFmtId="0" fontId="199" fillId="44" borderId="80" xfId="0" applyFont="1" applyFill="1" applyBorder="1" applyAlignment="1">
      <alignment/>
    </xf>
    <xf numFmtId="0" fontId="199" fillId="44" borderId="52" xfId="0" applyFont="1" applyFill="1" applyBorder="1" applyAlignment="1">
      <alignment/>
    </xf>
    <xf numFmtId="0" fontId="194" fillId="44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/>
    </xf>
    <xf numFmtId="0" fontId="43" fillId="44" borderId="81" xfId="0" applyFont="1" applyFill="1" applyBorder="1" applyAlignment="1">
      <alignment horizontal="center"/>
    </xf>
    <xf numFmtId="0" fontId="43" fillId="44" borderId="14" xfId="0" applyFont="1" applyFill="1" applyBorder="1" applyAlignment="1">
      <alignment horizontal="center"/>
    </xf>
    <xf numFmtId="0" fontId="55" fillId="44" borderId="19" xfId="0" applyFont="1" applyFill="1" applyBorder="1" applyAlignment="1">
      <alignment horizontal="center"/>
    </xf>
    <xf numFmtId="0" fontId="21" fillId="44" borderId="68" xfId="0" applyFont="1" applyFill="1" applyBorder="1" applyAlignment="1">
      <alignment/>
    </xf>
    <xf numFmtId="0" fontId="55" fillId="0" borderId="14" xfId="0" applyFont="1" applyFill="1" applyBorder="1" applyAlignment="1">
      <alignment horizontal="center" vertical="center"/>
    </xf>
    <xf numFmtId="0" fontId="85" fillId="58" borderId="14" xfId="0" applyFont="1" applyFill="1" applyBorder="1" applyAlignment="1">
      <alignment horizontal="center" wrapText="1"/>
    </xf>
    <xf numFmtId="0" fontId="21" fillId="32" borderId="19" xfId="0" applyFont="1" applyFill="1" applyBorder="1" applyAlignment="1">
      <alignment horizontal="center"/>
    </xf>
    <xf numFmtId="0" fontId="21" fillId="32" borderId="68" xfId="0" applyFont="1" applyFill="1" applyBorder="1" applyAlignment="1">
      <alignment horizontal="center"/>
    </xf>
    <xf numFmtId="0" fontId="21" fillId="44" borderId="80" xfId="0" applyFont="1" applyFill="1" applyBorder="1" applyAlignment="1">
      <alignment horizontal="center"/>
    </xf>
    <xf numFmtId="0" fontId="21" fillId="44" borderId="52" xfId="0" applyFont="1" applyFill="1" applyBorder="1" applyAlignment="1">
      <alignment horizontal="center"/>
    </xf>
    <xf numFmtId="0" fontId="58" fillId="6" borderId="81" xfId="0" applyFont="1" applyFill="1" applyBorder="1" applyAlignment="1">
      <alignment/>
    </xf>
    <xf numFmtId="0" fontId="21" fillId="6" borderId="14" xfId="0" applyFont="1" applyFill="1" applyBorder="1" applyAlignment="1">
      <alignment/>
    </xf>
    <xf numFmtId="0" fontId="21" fillId="6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199" fillId="44" borderId="56" xfId="0" applyFont="1" applyFill="1" applyBorder="1" applyAlignment="1">
      <alignment horizontal="center"/>
    </xf>
    <xf numFmtId="0" fontId="108" fillId="44" borderId="80" xfId="0" applyFont="1" applyFill="1" applyBorder="1" applyAlignment="1">
      <alignment horizontal="center"/>
    </xf>
    <xf numFmtId="0" fontId="21" fillId="44" borderId="19" xfId="0" applyFont="1" applyFill="1" applyBorder="1" applyAlignment="1">
      <alignment horizontal="center"/>
    </xf>
    <xf numFmtId="0" fontId="55" fillId="44" borderId="14" xfId="0" applyFont="1" applyFill="1" applyBorder="1" applyAlignment="1">
      <alignment horizontal="center"/>
    </xf>
    <xf numFmtId="0" fontId="21" fillId="60" borderId="14" xfId="0" applyFont="1" applyFill="1" applyBorder="1" applyAlignment="1">
      <alignment/>
    </xf>
    <xf numFmtId="0" fontId="87" fillId="60" borderId="14" xfId="0" applyFont="1" applyFill="1" applyBorder="1" applyAlignment="1">
      <alignment/>
    </xf>
    <xf numFmtId="0" fontId="87" fillId="60" borderId="56" xfId="0" applyFont="1" applyFill="1" applyBorder="1" applyAlignment="1">
      <alignment/>
    </xf>
    <xf numFmtId="0" fontId="0" fillId="44" borderId="70" xfId="0" applyFont="1" applyFill="1" applyBorder="1" applyAlignment="1">
      <alignment horizontal="center" vertical="top"/>
    </xf>
    <xf numFmtId="0" fontId="0" fillId="44" borderId="55" xfId="0" applyFont="1" applyFill="1" applyBorder="1" applyAlignment="1">
      <alignment horizontal="center" vertical="top"/>
    </xf>
    <xf numFmtId="0" fontId="0" fillId="44" borderId="55" xfId="0" applyFill="1" applyBorder="1" applyAlignment="1">
      <alignment horizontal="center"/>
    </xf>
    <xf numFmtId="0" fontId="32" fillId="57" borderId="15" xfId="0" applyFont="1" applyFill="1" applyBorder="1" applyAlignment="1">
      <alignment horizontal="center"/>
    </xf>
    <xf numFmtId="0" fontId="55" fillId="44" borderId="19" xfId="0" applyFont="1" applyFill="1" applyBorder="1" applyAlignment="1">
      <alignment/>
    </xf>
    <xf numFmtId="0" fontId="198" fillId="44" borderId="68" xfId="0" applyFont="1" applyFill="1" applyBorder="1" applyAlignment="1">
      <alignment/>
    </xf>
    <xf numFmtId="0" fontId="87" fillId="44" borderId="56" xfId="0" applyFont="1" applyFill="1" applyBorder="1" applyAlignment="1">
      <alignment/>
    </xf>
    <xf numFmtId="0" fontId="21" fillId="44" borderId="80" xfId="0" applyFont="1" applyFill="1" applyBorder="1" applyAlignment="1">
      <alignment/>
    </xf>
    <xf numFmtId="0" fontId="174" fillId="46" borderId="14" xfId="0" applyFont="1" applyFill="1" applyBorder="1" applyAlignment="1">
      <alignment horizontal="center"/>
    </xf>
    <xf numFmtId="0" fontId="174" fillId="39" borderId="14" xfId="0" applyNumberFormat="1" applyFont="1" applyFill="1" applyBorder="1" applyAlignment="1">
      <alignment horizontal="right"/>
    </xf>
    <xf numFmtId="0" fontId="21" fillId="46" borderId="70" xfId="0" applyFont="1" applyFill="1" applyBorder="1" applyAlignment="1">
      <alignment horizontal="center"/>
    </xf>
    <xf numFmtId="0" fontId="21" fillId="46" borderId="5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/>
    </xf>
    <xf numFmtId="0" fontId="174" fillId="0" borderId="0" xfId="0" applyFont="1" applyFill="1" applyBorder="1" applyAlignment="1">
      <alignment/>
    </xf>
    <xf numFmtId="0" fontId="10" fillId="39" borderId="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80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5" fillId="38" borderId="28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/>
    </xf>
    <xf numFmtId="0" fontId="0" fillId="38" borderId="20" xfId="0" applyFill="1" applyBorder="1" applyAlignment="1">
      <alignment vertical="center" textRotation="90" wrapText="1"/>
    </xf>
    <xf numFmtId="0" fontId="21" fillId="46" borderId="58" xfId="0" applyFont="1" applyFill="1" applyBorder="1" applyAlignment="1">
      <alignment vertical="center" wrapText="1"/>
    </xf>
    <xf numFmtId="0" fontId="0" fillId="50" borderId="36" xfId="0" applyFill="1" applyBorder="1" applyAlignment="1">
      <alignment horizontal="center" vertical="center" wrapText="1"/>
    </xf>
    <xf numFmtId="0" fontId="4" fillId="50" borderId="22" xfId="0" applyFont="1" applyFill="1" applyBorder="1" applyAlignment="1">
      <alignment horizontal="center" vertical="center" wrapText="1"/>
    </xf>
    <xf numFmtId="0" fontId="37" fillId="50" borderId="28" xfId="0" applyFont="1" applyFill="1" applyBorder="1" applyAlignment="1">
      <alignment horizontal="center" vertical="center"/>
    </xf>
    <xf numFmtId="0" fontId="4" fillId="50" borderId="28" xfId="0" applyFont="1" applyFill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/>
    </xf>
    <xf numFmtId="0" fontId="174" fillId="47" borderId="14" xfId="0" applyFont="1" applyFill="1" applyBorder="1" applyAlignment="1">
      <alignment horizontal="center"/>
    </xf>
    <xf numFmtId="0" fontId="203" fillId="46" borderId="80" xfId="0" applyFont="1" applyFill="1" applyBorder="1" applyAlignment="1">
      <alignment/>
    </xf>
    <xf numFmtId="0" fontId="21" fillId="46" borderId="80" xfId="0" applyFont="1" applyFill="1" applyBorder="1" applyAlignment="1">
      <alignment/>
    </xf>
    <xf numFmtId="0" fontId="49" fillId="50" borderId="20" xfId="0" applyFont="1" applyFill="1" applyBorder="1" applyAlignment="1">
      <alignment horizontal="center" vertical="center" wrapText="1"/>
    </xf>
    <xf numFmtId="0" fontId="174" fillId="46" borderId="14" xfId="0" applyFont="1" applyFill="1" applyBorder="1" applyAlignment="1">
      <alignment/>
    </xf>
    <xf numFmtId="0" fontId="204" fillId="0" borderId="21" xfId="0" applyFont="1" applyBorder="1" applyAlignment="1">
      <alignment horizontal="center" vertical="center" wrapText="1"/>
    </xf>
    <xf numFmtId="0" fontId="204" fillId="0" borderId="22" xfId="0" applyFont="1" applyBorder="1" applyAlignment="1">
      <alignment horizontal="center" vertical="center" wrapText="1"/>
    </xf>
    <xf numFmtId="0" fontId="204" fillId="48" borderId="20" xfId="0" applyFont="1" applyFill="1" applyBorder="1" applyAlignment="1">
      <alignment horizontal="center" vertical="center" wrapText="1"/>
    </xf>
    <xf numFmtId="0" fontId="199" fillId="44" borderId="14" xfId="0" applyFont="1" applyFill="1" applyBorder="1" applyAlignment="1">
      <alignment horizontal="center"/>
    </xf>
    <xf numFmtId="0" fontId="188" fillId="0" borderId="0" xfId="0" applyFont="1" applyFill="1" applyBorder="1" applyAlignment="1">
      <alignment/>
    </xf>
    <xf numFmtId="0" fontId="199" fillId="44" borderId="14" xfId="0" applyFont="1" applyFill="1" applyBorder="1" applyAlignment="1">
      <alignment/>
    </xf>
    <xf numFmtId="0" fontId="199" fillId="0" borderId="14" xfId="0" applyFont="1" applyBorder="1" applyAlignment="1">
      <alignment/>
    </xf>
    <xf numFmtId="0" fontId="198" fillId="0" borderId="14" xfId="0" applyFont="1" applyBorder="1" applyAlignment="1">
      <alignment/>
    </xf>
    <xf numFmtId="0" fontId="198" fillId="0" borderId="56" xfId="0" applyFont="1" applyBorder="1" applyAlignment="1">
      <alignment/>
    </xf>
    <xf numFmtId="0" fontId="21" fillId="44" borderId="19" xfId="0" applyFont="1" applyFill="1" applyBorder="1" applyAlignment="1">
      <alignment horizontal="center" vertical="center"/>
    </xf>
    <xf numFmtId="0" fontId="199" fillId="44" borderId="19" xfId="0" applyFont="1" applyFill="1" applyBorder="1" applyAlignment="1">
      <alignment/>
    </xf>
    <xf numFmtId="0" fontId="198" fillId="44" borderId="19" xfId="0" applyFont="1" applyFill="1" applyBorder="1" applyAlignment="1">
      <alignment/>
    </xf>
    <xf numFmtId="0" fontId="21" fillId="0" borderId="80" xfId="0" applyFont="1" applyFill="1" applyBorder="1" applyAlignment="1">
      <alignment horizontal="center"/>
    </xf>
    <xf numFmtId="0" fontId="21" fillId="44" borderId="80" xfId="0" applyFont="1" applyFill="1" applyBorder="1" applyAlignment="1">
      <alignment horizontal="center"/>
    </xf>
    <xf numFmtId="0" fontId="204" fillId="0" borderId="21" xfId="0" applyFont="1" applyBorder="1" applyAlignment="1">
      <alignment horizontal="center" vertical="center" wrapText="1"/>
    </xf>
    <xf numFmtId="0" fontId="13" fillId="46" borderId="28" xfId="0" applyFont="1" applyFill="1" applyBorder="1" applyAlignment="1">
      <alignment horizontal="center" vertical="center"/>
    </xf>
    <xf numFmtId="0" fontId="13" fillId="46" borderId="15" xfId="0" applyFont="1" applyFill="1" applyBorder="1" applyAlignment="1">
      <alignment horizontal="center" vertical="center"/>
    </xf>
    <xf numFmtId="0" fontId="13" fillId="46" borderId="36" xfId="0" applyFont="1" applyFill="1" applyBorder="1" applyAlignment="1">
      <alignment horizontal="center" vertical="center"/>
    </xf>
    <xf numFmtId="0" fontId="5" fillId="48" borderId="20" xfId="0" applyFont="1" applyFill="1" applyBorder="1" applyAlignment="1">
      <alignment horizontal="center" vertical="center" wrapText="1"/>
    </xf>
    <xf numFmtId="0" fontId="18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/>
    </xf>
    <xf numFmtId="0" fontId="199" fillId="44" borderId="14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 wrapText="1"/>
    </xf>
    <xf numFmtId="0" fontId="21" fillId="60" borderId="19" xfId="0" applyFont="1" applyFill="1" applyBorder="1" applyAlignment="1">
      <alignment/>
    </xf>
    <xf numFmtId="0" fontId="0" fillId="60" borderId="19" xfId="0" applyFill="1" applyBorder="1" applyAlignment="1">
      <alignment/>
    </xf>
    <xf numFmtId="0" fontId="0" fillId="60" borderId="68" xfId="0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7" fillId="46" borderId="18" xfId="0" applyFont="1" applyFill="1" applyBorder="1" applyAlignment="1">
      <alignment horizontal="center"/>
    </xf>
    <xf numFmtId="0" fontId="0" fillId="44" borderId="79" xfId="0" applyFont="1" applyFill="1" applyBorder="1" applyAlignment="1">
      <alignment horizontal="center"/>
    </xf>
    <xf numFmtId="0" fontId="43" fillId="44" borderId="81" xfId="0" applyFont="1" applyFill="1" applyBorder="1" applyAlignment="1">
      <alignment horizontal="center"/>
    </xf>
    <xf numFmtId="0" fontId="43" fillId="44" borderId="55" xfId="0" applyFont="1" applyFill="1" applyBorder="1" applyAlignment="1">
      <alignment horizontal="center"/>
    </xf>
    <xf numFmtId="0" fontId="9" fillId="0" borderId="65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0" fillId="48" borderId="28" xfId="0" applyFill="1" applyBorder="1" applyAlignment="1">
      <alignment horizontal="center" vertical="center"/>
    </xf>
    <xf numFmtId="0" fontId="0" fillId="48" borderId="36" xfId="0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0" fillId="48" borderId="20" xfId="0" applyFill="1" applyBorder="1" applyAlignment="1">
      <alignment horizontal="center" vertical="center"/>
    </xf>
    <xf numFmtId="0" fontId="10" fillId="48" borderId="64" xfId="0" applyFont="1" applyFill="1" applyBorder="1" applyAlignment="1">
      <alignment horizontal="center" vertical="center" wrapText="1"/>
    </xf>
    <xf numFmtId="0" fontId="192" fillId="0" borderId="20" xfId="0" applyFont="1" applyBorder="1" applyAlignment="1">
      <alignment horizontal="center" vertical="center"/>
    </xf>
    <xf numFmtId="0" fontId="21" fillId="44" borderId="42" xfId="0" applyFont="1" applyFill="1" applyBorder="1" applyAlignment="1">
      <alignment horizontal="center"/>
    </xf>
    <xf numFmtId="0" fontId="1" fillId="61" borderId="14" xfId="0" applyFont="1" applyFill="1" applyBorder="1" applyAlignment="1">
      <alignment/>
    </xf>
    <xf numFmtId="0" fontId="1" fillId="61" borderId="55" xfId="0" applyFont="1" applyFill="1" applyBorder="1" applyAlignment="1">
      <alignment/>
    </xf>
    <xf numFmtId="0" fontId="1" fillId="61" borderId="70" xfId="0" applyFont="1" applyFill="1" applyBorder="1" applyAlignment="1">
      <alignment/>
    </xf>
    <xf numFmtId="0" fontId="21" fillId="44" borderId="79" xfId="0" applyFont="1" applyFill="1" applyBorder="1" applyAlignment="1">
      <alignment vertical="center"/>
    </xf>
    <xf numFmtId="0" fontId="21" fillId="44" borderId="55" xfId="0" applyFont="1" applyFill="1" applyBorder="1" applyAlignment="1">
      <alignment vertical="center"/>
    </xf>
    <xf numFmtId="0" fontId="108" fillId="44" borderId="70" xfId="0" applyFont="1" applyFill="1" applyBorder="1" applyAlignment="1">
      <alignment/>
    </xf>
    <xf numFmtId="0" fontId="199" fillId="0" borderId="19" xfId="0" applyFont="1" applyFill="1" applyBorder="1" applyAlignment="1">
      <alignment/>
    </xf>
    <xf numFmtId="0" fontId="198" fillId="0" borderId="19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1" fillId="62" borderId="14" xfId="0" applyFont="1" applyFill="1" applyBorder="1" applyAlignment="1">
      <alignment horizontal="center"/>
    </xf>
    <xf numFmtId="0" fontId="11" fillId="46" borderId="0" xfId="0" applyFont="1" applyFill="1" applyBorder="1" applyAlignment="1">
      <alignment/>
    </xf>
    <xf numFmtId="0" fontId="1" fillId="46" borderId="14" xfId="0" applyNumberFormat="1" applyFont="1" applyFill="1" applyBorder="1" applyAlignment="1">
      <alignment/>
    </xf>
    <xf numFmtId="0" fontId="10" fillId="46" borderId="49" xfId="0" applyFont="1" applyFill="1" applyBorder="1" applyAlignment="1">
      <alignment vertical="center" wrapText="1"/>
    </xf>
    <xf numFmtId="0" fontId="10" fillId="46" borderId="0" xfId="0" applyFont="1" applyFill="1" applyBorder="1" applyAlignment="1">
      <alignment vertical="center" wrapText="1"/>
    </xf>
    <xf numFmtId="0" fontId="10" fillId="46" borderId="34" xfId="0" applyFont="1" applyFill="1" applyBorder="1" applyAlignment="1">
      <alignment vertical="center" wrapText="1"/>
    </xf>
    <xf numFmtId="0" fontId="10" fillId="46" borderId="28" xfId="0" applyFont="1" applyFill="1" applyBorder="1" applyAlignment="1">
      <alignment vertical="center" wrapText="1"/>
    </xf>
    <xf numFmtId="0" fontId="10" fillId="46" borderId="15" xfId="0" applyFont="1" applyFill="1" applyBorder="1" applyAlignment="1">
      <alignment vertical="center" wrapText="1"/>
    </xf>
    <xf numFmtId="0" fontId="10" fillId="46" borderId="36" xfId="0" applyFont="1" applyFill="1" applyBorder="1" applyAlignment="1">
      <alignment vertical="center" wrapText="1"/>
    </xf>
    <xf numFmtId="0" fontId="10" fillId="48" borderId="26" xfId="0" applyFont="1" applyFill="1" applyBorder="1" applyAlignment="1">
      <alignment vertical="center" wrapText="1"/>
    </xf>
    <xf numFmtId="0" fontId="10" fillId="48" borderId="24" xfId="0" applyFont="1" applyFill="1" applyBorder="1" applyAlignment="1">
      <alignment vertical="center" wrapText="1"/>
    </xf>
    <xf numFmtId="0" fontId="10" fillId="48" borderId="57" xfId="0" applyFont="1" applyFill="1" applyBorder="1" applyAlignment="1">
      <alignment vertical="center" wrapText="1"/>
    </xf>
    <xf numFmtId="0" fontId="199" fillId="0" borderId="0" xfId="0" applyFont="1" applyAlignment="1">
      <alignment/>
    </xf>
    <xf numFmtId="0" fontId="199" fillId="0" borderId="0" xfId="0" applyFont="1" applyAlignment="1">
      <alignment horizontal="center"/>
    </xf>
    <xf numFmtId="0" fontId="0" fillId="48" borderId="26" xfId="0" applyFill="1" applyBorder="1" applyAlignment="1">
      <alignment horizontal="center" vertical="center"/>
    </xf>
    <xf numFmtId="0" fontId="0" fillId="48" borderId="24" xfId="0" applyFill="1" applyBorder="1" applyAlignment="1">
      <alignment horizontal="center" vertical="center"/>
    </xf>
    <xf numFmtId="0" fontId="0" fillId="48" borderId="57" xfId="0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vertical="center" wrapText="1"/>
    </xf>
    <xf numFmtId="0" fontId="76" fillId="0" borderId="20" xfId="0" applyFont="1" applyBorder="1" applyAlignment="1">
      <alignment vertical="center" wrapText="1"/>
    </xf>
    <xf numFmtId="0" fontId="10" fillId="46" borderId="26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wrapText="1"/>
    </xf>
    <xf numFmtId="0" fontId="199" fillId="44" borderId="19" xfId="0" applyFont="1" applyFill="1" applyBorder="1" applyAlignment="1">
      <alignment horizontal="center"/>
    </xf>
    <xf numFmtId="0" fontId="76" fillId="48" borderId="20" xfId="0" applyFont="1" applyFill="1" applyBorder="1" applyAlignment="1">
      <alignment vertical="center" wrapText="1"/>
    </xf>
    <xf numFmtId="0" fontId="10" fillId="46" borderId="49" xfId="0" applyFont="1" applyFill="1" applyBorder="1" applyAlignment="1">
      <alignment horizontal="center" vertical="center" wrapText="1"/>
    </xf>
    <xf numFmtId="0" fontId="10" fillId="48" borderId="65" xfId="0" applyFont="1" applyFill="1" applyBorder="1" applyAlignment="1">
      <alignment horizontal="center" vertical="center" wrapText="1"/>
    </xf>
    <xf numFmtId="0" fontId="10" fillId="48" borderId="57" xfId="0" applyFont="1" applyFill="1" applyBorder="1" applyAlignment="1">
      <alignment horizontal="center" vertical="center" wrapText="1"/>
    </xf>
    <xf numFmtId="0" fontId="10" fillId="48" borderId="65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48" borderId="24" xfId="0" applyFill="1" applyBorder="1" applyAlignment="1">
      <alignment vertical="center" wrapText="1"/>
    </xf>
    <xf numFmtId="0" fontId="0" fillId="48" borderId="57" xfId="0" applyFill="1" applyBorder="1" applyAlignment="1">
      <alignment vertical="center" wrapText="1"/>
    </xf>
    <xf numFmtId="0" fontId="0" fillId="48" borderId="22" xfId="0" applyFill="1" applyBorder="1" applyAlignment="1">
      <alignment horizontal="center" vertical="center" wrapText="1"/>
    </xf>
    <xf numFmtId="0" fontId="205" fillId="0" borderId="0" xfId="0" applyFont="1" applyAlignment="1">
      <alignment/>
    </xf>
    <xf numFmtId="0" fontId="108" fillId="44" borderId="70" xfId="0" applyFont="1" applyFill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44" borderId="70" xfId="0" applyFont="1" applyFill="1" applyBorder="1" applyAlignment="1">
      <alignment horizontal="center"/>
    </xf>
    <xf numFmtId="0" fontId="21" fillId="44" borderId="55" xfId="0" applyFont="1" applyFill="1" applyBorder="1" applyAlignment="1">
      <alignment horizontal="center"/>
    </xf>
    <xf numFmtId="0" fontId="21" fillId="46" borderId="70" xfId="0" applyFont="1" applyFill="1" applyBorder="1" applyAlignment="1">
      <alignment horizontal="center"/>
    </xf>
    <xf numFmtId="0" fontId="21" fillId="46" borderId="79" xfId="0" applyFont="1" applyFill="1" applyBorder="1" applyAlignment="1">
      <alignment horizontal="center"/>
    </xf>
    <xf numFmtId="0" fontId="21" fillId="46" borderId="55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15" borderId="14" xfId="0" applyFont="1" applyFill="1" applyBorder="1" applyAlignment="1">
      <alignment horizontal="center"/>
    </xf>
    <xf numFmtId="0" fontId="21" fillId="44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46" borderId="70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9" xfId="0" applyBorder="1" applyAlignment="1">
      <alignment horizontal="center"/>
    </xf>
    <xf numFmtId="0" fontId="21" fillId="46" borderId="14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199" fillId="44" borderId="70" xfId="0" applyFont="1" applyFill="1" applyBorder="1" applyAlignment="1">
      <alignment horizontal="center"/>
    </xf>
    <xf numFmtId="0" fontId="199" fillId="44" borderId="79" xfId="0" applyFont="1" applyFill="1" applyBorder="1" applyAlignment="1">
      <alignment horizontal="center"/>
    </xf>
    <xf numFmtId="0" fontId="21" fillId="46" borderId="70" xfId="0" applyFont="1" applyFill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1" fillId="49" borderId="14" xfId="0" applyFont="1" applyFill="1" applyBorder="1" applyAlignment="1">
      <alignment horizontal="center"/>
    </xf>
    <xf numFmtId="0" fontId="21" fillId="46" borderId="76" xfId="0" applyFont="1" applyFill="1" applyBorder="1" applyAlignment="1">
      <alignment horizontal="center"/>
    </xf>
    <xf numFmtId="0" fontId="21" fillId="46" borderId="62" xfId="0" applyFont="1" applyFill="1" applyBorder="1" applyAlignment="1">
      <alignment horizontal="center"/>
    </xf>
    <xf numFmtId="0" fontId="0" fillId="46" borderId="75" xfId="0" applyFill="1" applyBorder="1" applyAlignment="1">
      <alignment horizontal="center"/>
    </xf>
    <xf numFmtId="0" fontId="58" fillId="35" borderId="14" xfId="0" applyFont="1" applyFill="1" applyBorder="1" applyAlignment="1">
      <alignment horizontal="center"/>
    </xf>
    <xf numFmtId="0" fontId="21" fillId="46" borderId="38" xfId="0" applyFont="1" applyFill="1" applyBorder="1" applyAlignment="1">
      <alignment horizontal="center"/>
    </xf>
    <xf numFmtId="0" fontId="21" fillId="46" borderId="63" xfId="0" applyFont="1" applyFill="1" applyBorder="1" applyAlignment="1">
      <alignment horizontal="center"/>
    </xf>
    <xf numFmtId="0" fontId="21" fillId="46" borderId="74" xfId="0" applyFont="1" applyFill="1" applyBorder="1" applyAlignment="1">
      <alignment horizontal="center"/>
    </xf>
    <xf numFmtId="0" fontId="21" fillId="46" borderId="42" xfId="0" applyFont="1" applyFill="1" applyBorder="1" applyAlignment="1">
      <alignment horizontal="center"/>
    </xf>
    <xf numFmtId="0" fontId="0" fillId="46" borderId="55" xfId="0" applyFont="1" applyFill="1" applyBorder="1" applyAlignment="1">
      <alignment horizontal="center"/>
    </xf>
    <xf numFmtId="0" fontId="21" fillId="46" borderId="80" xfId="0" applyFont="1" applyFill="1" applyBorder="1" applyAlignment="1">
      <alignment horizontal="center"/>
    </xf>
    <xf numFmtId="0" fontId="21" fillId="55" borderId="80" xfId="0" applyFont="1" applyFill="1" applyBorder="1" applyAlignment="1">
      <alignment horizontal="center"/>
    </xf>
    <xf numFmtId="0" fontId="21" fillId="44" borderId="48" xfId="0" applyFont="1" applyFill="1" applyBorder="1" applyAlignment="1">
      <alignment horizontal="center"/>
    </xf>
    <xf numFmtId="0" fontId="21" fillId="44" borderId="80" xfId="0" applyFont="1" applyFill="1" applyBorder="1" applyAlignment="1">
      <alignment horizontal="center"/>
    </xf>
    <xf numFmtId="0" fontId="108" fillId="0" borderId="26" xfId="0" applyFont="1" applyFill="1" applyBorder="1" applyAlignment="1">
      <alignment horizontal="center"/>
    </xf>
    <xf numFmtId="0" fontId="108" fillId="0" borderId="24" xfId="0" applyFont="1" applyFill="1" applyBorder="1" applyAlignment="1">
      <alignment horizontal="center"/>
    </xf>
    <xf numFmtId="0" fontId="108" fillId="0" borderId="57" xfId="0" applyFont="1" applyFill="1" applyBorder="1" applyAlignment="1">
      <alignment horizontal="center"/>
    </xf>
    <xf numFmtId="0" fontId="21" fillId="44" borderId="80" xfId="0" applyFont="1" applyFill="1" applyBorder="1" applyAlignment="1">
      <alignment horizontal="center"/>
    </xf>
    <xf numFmtId="0" fontId="21" fillId="55" borderId="77" xfId="0" applyFont="1" applyFill="1" applyBorder="1" applyAlignment="1">
      <alignment horizontal="center"/>
    </xf>
    <xf numFmtId="0" fontId="0" fillId="55" borderId="63" xfId="0" applyFont="1" applyFill="1" applyBorder="1" applyAlignment="1">
      <alignment horizontal="center"/>
    </xf>
    <xf numFmtId="0" fontId="21" fillId="63" borderId="80" xfId="0" applyFont="1" applyFill="1" applyBorder="1" applyAlignment="1">
      <alignment horizontal="center"/>
    </xf>
    <xf numFmtId="0" fontId="50" fillId="64" borderId="14" xfId="0" applyFont="1" applyFill="1" applyBorder="1" applyAlignment="1">
      <alignment horizontal="center"/>
    </xf>
    <xf numFmtId="0" fontId="108" fillId="44" borderId="14" xfId="0" applyFont="1" applyFill="1" applyBorder="1" applyAlignment="1">
      <alignment horizontal="center"/>
    </xf>
    <xf numFmtId="0" fontId="199" fillId="44" borderId="14" xfId="0" applyFont="1" applyFill="1" applyBorder="1" applyAlignment="1">
      <alignment horizontal="center"/>
    </xf>
    <xf numFmtId="0" fontId="21" fillId="44" borderId="70" xfId="0" applyFont="1" applyFill="1" applyBorder="1" applyAlignment="1">
      <alignment horizontal="center"/>
    </xf>
    <xf numFmtId="0" fontId="21" fillId="44" borderId="79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55" xfId="0" applyBorder="1" applyAlignment="1">
      <alignment/>
    </xf>
    <xf numFmtId="0" fontId="21" fillId="46" borderId="80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4" fillId="44" borderId="19" xfId="0" applyFont="1" applyFill="1" applyBorder="1" applyAlignment="1">
      <alignment horizontal="center"/>
    </xf>
    <xf numFmtId="0" fontId="21" fillId="46" borderId="43" xfId="0" applyFont="1" applyFill="1" applyBorder="1" applyAlignment="1">
      <alignment horizontal="center" wrapText="1"/>
    </xf>
    <xf numFmtId="0" fontId="21" fillId="46" borderId="62" xfId="0" applyFont="1" applyFill="1" applyBorder="1" applyAlignment="1">
      <alignment horizontal="center" wrapText="1"/>
    </xf>
    <xf numFmtId="0" fontId="0" fillId="0" borderId="75" xfId="0" applyBorder="1" applyAlignment="1">
      <alignment/>
    </xf>
    <xf numFmtId="0" fontId="21" fillId="0" borderId="80" xfId="0" applyFont="1" applyBorder="1" applyAlignment="1">
      <alignment horizontal="center"/>
    </xf>
    <xf numFmtId="0" fontId="108" fillId="60" borderId="14" xfId="0" applyFont="1" applyFill="1" applyBorder="1" applyAlignment="1">
      <alignment horizontal="center"/>
    </xf>
    <xf numFmtId="0" fontId="21" fillId="46" borderId="14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38" borderId="80" xfId="0" applyFont="1" applyFill="1" applyBorder="1" applyAlignment="1">
      <alignment horizontal="center"/>
    </xf>
    <xf numFmtId="0" fontId="97" fillId="44" borderId="14" xfId="0" applyFont="1" applyFill="1" applyBorder="1" applyAlignment="1">
      <alignment horizontal="center" wrapText="1"/>
    </xf>
    <xf numFmtId="0" fontId="108" fillId="45" borderId="14" xfId="0" applyFont="1" applyFill="1" applyBorder="1" applyAlignment="1">
      <alignment horizontal="center" wrapText="1"/>
    </xf>
    <xf numFmtId="0" fontId="112" fillId="45" borderId="14" xfId="0" applyFont="1" applyFill="1" applyBorder="1" applyAlignment="1">
      <alignment horizontal="center" wrapText="1"/>
    </xf>
    <xf numFmtId="0" fontId="199" fillId="54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85" fillId="44" borderId="48" xfId="0" applyFont="1" applyFill="1" applyBorder="1" applyAlignment="1">
      <alignment horizontal="center"/>
    </xf>
    <xf numFmtId="0" fontId="85" fillId="44" borderId="80" xfId="0" applyFont="1" applyFill="1" applyBorder="1" applyAlignment="1">
      <alignment horizontal="center"/>
    </xf>
    <xf numFmtId="0" fontId="80" fillId="6" borderId="81" xfId="0" applyFont="1" applyFill="1" applyBorder="1" applyAlignment="1">
      <alignment horizontal="center"/>
    </xf>
    <xf numFmtId="0" fontId="80" fillId="6" borderId="14" xfId="0" applyFont="1" applyFill="1" applyBorder="1" applyAlignment="1">
      <alignment horizontal="center"/>
    </xf>
    <xf numFmtId="0" fontId="21" fillId="44" borderId="48" xfId="0" applyFont="1" applyFill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85" fillId="55" borderId="14" xfId="0" applyFont="1" applyFill="1" applyBorder="1" applyAlignment="1">
      <alignment horizontal="center"/>
    </xf>
    <xf numFmtId="0" fontId="43" fillId="44" borderId="81" xfId="0" applyFont="1" applyFill="1" applyBorder="1" applyAlignment="1">
      <alignment horizontal="center"/>
    </xf>
    <xf numFmtId="0" fontId="43" fillId="44" borderId="14" xfId="0" applyFont="1" applyFill="1" applyBorder="1" applyAlignment="1">
      <alignment horizontal="center"/>
    </xf>
    <xf numFmtId="0" fontId="21" fillId="44" borderId="81" xfId="0" applyFont="1" applyFill="1" applyBorder="1" applyAlignment="1">
      <alignment horizontal="center" wrapText="1"/>
    </xf>
    <xf numFmtId="0" fontId="21" fillId="44" borderId="14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21" fillId="55" borderId="81" xfId="0" applyFont="1" applyFill="1" applyBorder="1" applyAlignment="1">
      <alignment horizontal="center"/>
    </xf>
    <xf numFmtId="0" fontId="21" fillId="55" borderId="14" xfId="0" applyFont="1" applyFill="1" applyBorder="1" applyAlignment="1">
      <alignment horizontal="center"/>
    </xf>
    <xf numFmtId="0" fontId="101" fillId="44" borderId="8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99" fillId="46" borderId="14" xfId="0" applyFont="1" applyFill="1" applyBorder="1" applyAlignment="1">
      <alignment horizontal="center"/>
    </xf>
    <xf numFmtId="0" fontId="55" fillId="44" borderId="14" xfId="0" applyFont="1" applyFill="1" applyBorder="1" applyAlignment="1">
      <alignment horizontal="center"/>
    </xf>
    <xf numFmtId="0" fontId="206" fillId="44" borderId="19" xfId="0" applyFont="1" applyFill="1" applyBorder="1" applyAlignment="1">
      <alignment horizontal="center"/>
    </xf>
    <xf numFmtId="0" fontId="202" fillId="54" borderId="19" xfId="0" applyFont="1" applyFill="1" applyBorder="1" applyAlignment="1">
      <alignment horizontal="center"/>
    </xf>
    <xf numFmtId="0" fontId="43" fillId="38" borderId="42" xfId="0" applyFont="1" applyFill="1" applyBorder="1" applyAlignment="1">
      <alignment horizontal="center"/>
    </xf>
    <xf numFmtId="0" fontId="21" fillId="44" borderId="70" xfId="0" applyFont="1" applyFill="1" applyBorder="1" applyAlignment="1">
      <alignment horizontal="center" wrapText="1"/>
    </xf>
    <xf numFmtId="0" fontId="21" fillId="44" borderId="55" xfId="0" applyFont="1" applyFill="1" applyBorder="1" applyAlignment="1">
      <alignment horizontal="center" wrapText="1"/>
    </xf>
    <xf numFmtId="0" fontId="43" fillId="0" borderId="80" xfId="0" applyFont="1" applyFill="1" applyBorder="1" applyAlignment="1">
      <alignment horizontal="center"/>
    </xf>
    <xf numFmtId="0" fontId="21" fillId="46" borderId="43" xfId="0" applyFont="1" applyFill="1" applyBorder="1" applyAlignment="1">
      <alignment horizontal="center"/>
    </xf>
    <xf numFmtId="0" fontId="21" fillId="46" borderId="75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center"/>
    </xf>
    <xf numFmtId="0" fontId="108" fillId="46" borderId="14" xfId="0" applyFont="1" applyFill="1" applyBorder="1" applyAlignment="1">
      <alignment horizontal="center"/>
    </xf>
    <xf numFmtId="0" fontId="21" fillId="55" borderId="82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21" fillId="46" borderId="81" xfId="0" applyFont="1" applyFill="1" applyBorder="1" applyAlignment="1">
      <alignment horizontal="center"/>
    </xf>
    <xf numFmtId="0" fontId="85" fillId="55" borderId="14" xfId="0" applyFont="1" applyFill="1" applyBorder="1" applyAlignment="1">
      <alignment horizontal="center"/>
    </xf>
    <xf numFmtId="0" fontId="194" fillId="44" borderId="14" xfId="0" applyFont="1" applyFill="1" applyBorder="1" applyAlignment="1">
      <alignment horizontal="center"/>
    </xf>
    <xf numFmtId="0" fontId="199" fillId="44" borderId="48" xfId="0" applyFont="1" applyFill="1" applyBorder="1" applyAlignment="1">
      <alignment horizontal="center"/>
    </xf>
    <xf numFmtId="0" fontId="80" fillId="54" borderId="14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46" borderId="55" xfId="0" applyFill="1" applyBorder="1" applyAlignment="1">
      <alignment horizontal="center"/>
    </xf>
    <xf numFmtId="0" fontId="207" fillId="44" borderId="48" xfId="0" applyFont="1" applyFill="1" applyBorder="1" applyAlignment="1">
      <alignment horizontal="center"/>
    </xf>
    <xf numFmtId="0" fontId="207" fillId="44" borderId="80" xfId="0" applyFont="1" applyFill="1" applyBorder="1" applyAlignment="1">
      <alignment horizontal="center"/>
    </xf>
    <xf numFmtId="0" fontId="108" fillId="44" borderId="19" xfId="0" applyFont="1" applyFill="1" applyBorder="1" applyAlignment="1">
      <alignment horizontal="center"/>
    </xf>
    <xf numFmtId="0" fontId="21" fillId="49" borderId="81" xfId="0" applyFont="1" applyFill="1" applyBorder="1" applyAlignment="1">
      <alignment horizontal="center"/>
    </xf>
    <xf numFmtId="0" fontId="21" fillId="44" borderId="81" xfId="0" applyFont="1" applyFill="1" applyBorder="1" applyAlignment="1">
      <alignment horizontal="center"/>
    </xf>
    <xf numFmtId="0" fontId="108" fillId="44" borderId="81" xfId="0" applyFont="1" applyFill="1" applyBorder="1" applyAlignment="1">
      <alignment horizontal="center"/>
    </xf>
    <xf numFmtId="0" fontId="108" fillId="44" borderId="14" xfId="0" applyFont="1" applyFill="1" applyBorder="1" applyAlignment="1">
      <alignment horizontal="center"/>
    </xf>
    <xf numFmtId="0" fontId="108" fillId="46" borderId="19" xfId="0" applyFont="1" applyFill="1" applyBorder="1" applyAlignment="1">
      <alignment horizontal="center"/>
    </xf>
    <xf numFmtId="0" fontId="108" fillId="0" borderId="14" xfId="0" applyFont="1" applyFill="1" applyBorder="1" applyAlignment="1">
      <alignment horizontal="center"/>
    </xf>
    <xf numFmtId="0" fontId="21" fillId="44" borderId="19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108" fillId="0" borderId="80" xfId="0" applyFont="1" applyFill="1" applyBorder="1" applyAlignment="1">
      <alignment horizontal="center"/>
    </xf>
    <xf numFmtId="0" fontId="21" fillId="46" borderId="77" xfId="0" applyFont="1" applyFill="1" applyBorder="1" applyAlignment="1">
      <alignment horizontal="center"/>
    </xf>
    <xf numFmtId="0" fontId="21" fillId="46" borderId="62" xfId="0" applyFont="1" applyFill="1" applyBorder="1" applyAlignment="1">
      <alignment horizontal="center"/>
    </xf>
    <xf numFmtId="0" fontId="0" fillId="44" borderId="38" xfId="0" applyFont="1" applyFill="1" applyBorder="1" applyAlignment="1">
      <alignment horizontal="center"/>
    </xf>
    <xf numFmtId="0" fontId="0" fillId="44" borderId="74" xfId="0" applyFont="1" applyFill="1" applyBorder="1" applyAlignment="1">
      <alignment horizontal="center"/>
    </xf>
    <xf numFmtId="0" fontId="108" fillId="54" borderId="80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199" fillId="44" borderId="82" xfId="0" applyFont="1" applyFill="1" applyBorder="1" applyAlignment="1">
      <alignment horizontal="center"/>
    </xf>
    <xf numFmtId="0" fontId="199" fillId="44" borderId="19" xfId="0" applyFont="1" applyFill="1" applyBorder="1" applyAlignment="1">
      <alignment horizontal="center"/>
    </xf>
    <xf numFmtId="0" fontId="21" fillId="44" borderId="81" xfId="0" applyFont="1" applyFill="1" applyBorder="1" applyAlignment="1">
      <alignment horizontal="center"/>
    </xf>
    <xf numFmtId="0" fontId="0" fillId="45" borderId="70" xfId="0" applyFont="1" applyFill="1" applyBorder="1" applyAlignment="1">
      <alignment horizontal="center"/>
    </xf>
    <xf numFmtId="0" fontId="0" fillId="45" borderId="55" xfId="0" applyFont="1" applyFill="1" applyBorder="1" applyAlignment="1">
      <alignment horizontal="center"/>
    </xf>
    <xf numFmtId="0" fontId="21" fillId="44" borderId="42" xfId="0" applyFont="1" applyFill="1" applyBorder="1" applyAlignment="1">
      <alignment horizontal="center"/>
    </xf>
    <xf numFmtId="0" fontId="21" fillId="44" borderId="79" xfId="0" applyFont="1" applyFill="1" applyBorder="1" applyAlignment="1">
      <alignment horizontal="center"/>
    </xf>
    <xf numFmtId="0" fontId="21" fillId="60" borderId="38" xfId="0" applyFont="1" applyFill="1" applyBorder="1" applyAlignment="1">
      <alignment horizontal="center"/>
    </xf>
    <xf numFmtId="0" fontId="21" fillId="60" borderId="63" xfId="0" applyFont="1" applyFill="1" applyBorder="1" applyAlignment="1">
      <alignment/>
    </xf>
    <xf numFmtId="0" fontId="21" fillId="60" borderId="74" xfId="0" applyFont="1" applyFill="1" applyBorder="1" applyAlignment="1">
      <alignment/>
    </xf>
    <xf numFmtId="0" fontId="0" fillId="45" borderId="70" xfId="0" applyFont="1" applyFill="1" applyBorder="1" applyAlignment="1">
      <alignment horizontal="center" wrapText="1"/>
    </xf>
    <xf numFmtId="0" fontId="0" fillId="45" borderId="79" xfId="0" applyFont="1" applyFill="1" applyBorder="1" applyAlignment="1">
      <alignment horizontal="center" wrapText="1"/>
    </xf>
    <xf numFmtId="0" fontId="0" fillId="45" borderId="55" xfId="0" applyFont="1" applyFill="1" applyBorder="1" applyAlignment="1">
      <alignment horizontal="center" wrapText="1"/>
    </xf>
    <xf numFmtId="0" fontId="0" fillId="46" borderId="14" xfId="0" applyFont="1" applyFill="1" applyBorder="1" applyAlignment="1">
      <alignment horizontal="center"/>
    </xf>
    <xf numFmtId="0" fontId="21" fillId="65" borderId="18" xfId="0" applyFont="1" applyFill="1" applyBorder="1" applyAlignment="1">
      <alignment horizontal="center"/>
    </xf>
    <xf numFmtId="0" fontId="85" fillId="46" borderId="19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199" fillId="44" borderId="77" xfId="0" applyFont="1" applyFill="1" applyBorder="1" applyAlignment="1">
      <alignment horizontal="center" vertical="center"/>
    </xf>
    <xf numFmtId="0" fontId="198" fillId="0" borderId="74" xfId="0" applyFont="1" applyBorder="1" applyAlignment="1">
      <alignment horizontal="center" vertical="center"/>
    </xf>
    <xf numFmtId="0" fontId="21" fillId="35" borderId="77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3" xfId="0" applyBorder="1" applyAlignment="1">
      <alignment horizontal="center"/>
    </xf>
    <xf numFmtId="0" fontId="21" fillId="11" borderId="38" xfId="0" applyFont="1" applyFill="1" applyBorder="1" applyAlignment="1">
      <alignment horizontal="center"/>
    </xf>
    <xf numFmtId="0" fontId="21" fillId="11" borderId="63" xfId="0" applyFont="1" applyFill="1" applyBorder="1" applyAlignment="1">
      <alignment/>
    </xf>
    <xf numFmtId="0" fontId="21" fillId="11" borderId="37" xfId="0" applyFont="1" applyFill="1" applyBorder="1" applyAlignment="1">
      <alignment/>
    </xf>
    <xf numFmtId="0" fontId="43" fillId="38" borderId="79" xfId="0" applyFont="1" applyFill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" fillId="0" borderId="66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10" fillId="48" borderId="21" xfId="0" applyFont="1" applyFill="1" applyBorder="1" applyAlignment="1">
      <alignment horizontal="center" vertical="center" wrapText="1"/>
    </xf>
    <xf numFmtId="0" fontId="10" fillId="48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4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08" fillId="0" borderId="65" xfId="0" applyFont="1" applyBorder="1" applyAlignment="1">
      <alignment horizontal="center" vertical="center" wrapText="1"/>
    </xf>
    <xf numFmtId="0" fontId="208" fillId="0" borderId="58" xfId="0" applyFont="1" applyBorder="1" applyAlignment="1">
      <alignment horizontal="center" vertical="center" wrapText="1"/>
    </xf>
    <xf numFmtId="0" fontId="208" fillId="0" borderId="49" xfId="0" applyFont="1" applyBorder="1" applyAlignment="1">
      <alignment horizontal="center" vertical="center" wrapText="1"/>
    </xf>
    <xf numFmtId="0" fontId="208" fillId="0" borderId="34" xfId="0" applyFont="1" applyBorder="1" applyAlignment="1">
      <alignment horizontal="center" vertical="center" wrapText="1"/>
    </xf>
    <xf numFmtId="0" fontId="208" fillId="0" borderId="28" xfId="0" applyFont="1" applyBorder="1" applyAlignment="1">
      <alignment horizontal="center" vertical="center" wrapText="1"/>
    </xf>
    <xf numFmtId="0" fontId="208" fillId="0" borderId="36" xfId="0" applyFont="1" applyBorder="1" applyAlignment="1">
      <alignment horizontal="center" vertical="center" wrapText="1"/>
    </xf>
    <xf numFmtId="0" fontId="10" fillId="45" borderId="21" xfId="0" applyFont="1" applyFill="1" applyBorder="1" applyAlignment="1">
      <alignment horizontal="center" vertical="center" wrapText="1"/>
    </xf>
    <xf numFmtId="0" fontId="10" fillId="45" borderId="22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22" xfId="0" applyBorder="1" applyAlignment="1">
      <alignment wrapText="1"/>
    </xf>
    <xf numFmtId="0" fontId="10" fillId="45" borderId="65" xfId="0" applyFont="1" applyFill="1" applyBorder="1" applyAlignment="1">
      <alignment horizontal="center" vertical="center" wrapText="1"/>
    </xf>
    <xf numFmtId="0" fontId="0" fillId="45" borderId="58" xfId="0" applyFont="1" applyFill="1" applyBorder="1" applyAlignment="1">
      <alignment horizontal="center" vertical="center" wrapText="1"/>
    </xf>
    <xf numFmtId="0" fontId="0" fillId="45" borderId="28" xfId="0" applyFont="1" applyFill="1" applyBorder="1" applyAlignment="1">
      <alignment horizontal="center" vertical="center" wrapText="1"/>
    </xf>
    <xf numFmtId="0" fontId="0" fillId="45" borderId="36" xfId="0" applyFont="1" applyFill="1" applyBorder="1" applyAlignment="1">
      <alignment horizontal="center" vertical="center" wrapText="1"/>
    </xf>
    <xf numFmtId="0" fontId="21" fillId="45" borderId="22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65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10" fillId="45" borderId="4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21" fillId="45" borderId="4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6" fillId="0" borderId="21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209" fillId="45" borderId="21" xfId="0" applyFont="1" applyFill="1" applyBorder="1" applyAlignment="1">
      <alignment horizontal="center" vertical="center" wrapText="1"/>
    </xf>
    <xf numFmtId="0" fontId="209" fillId="45" borderId="2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0" fillId="45" borderId="22" xfId="0" applyFont="1" applyFill="1" applyBorder="1" applyAlignment="1">
      <alignment horizontal="center" vertical="center" wrapText="1"/>
    </xf>
    <xf numFmtId="0" fontId="210" fillId="48" borderId="21" xfId="0" applyFont="1" applyFill="1" applyBorder="1" applyAlignment="1">
      <alignment horizontal="center" vertical="center" wrapText="1"/>
    </xf>
    <xf numFmtId="0" fontId="210" fillId="48" borderId="40" xfId="0" applyFont="1" applyFill="1" applyBorder="1" applyAlignment="1">
      <alignment horizontal="center" vertical="center" wrapText="1"/>
    </xf>
    <xf numFmtId="0" fontId="210" fillId="48" borderId="22" xfId="0" applyFont="1" applyFill="1" applyBorder="1" applyAlignment="1">
      <alignment horizontal="center" vertical="center" wrapText="1"/>
    </xf>
    <xf numFmtId="0" fontId="76" fillId="45" borderId="21" xfId="0" applyFont="1" applyFill="1" applyBorder="1" applyAlignment="1">
      <alignment horizontal="center" vertical="center" wrapText="1"/>
    </xf>
    <xf numFmtId="0" fontId="76" fillId="45" borderId="2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80" fillId="48" borderId="21" xfId="0" applyFont="1" applyFill="1" applyBorder="1" applyAlignment="1">
      <alignment horizontal="center" vertical="center" wrapText="1"/>
    </xf>
    <xf numFmtId="0" fontId="180" fillId="48" borderId="4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11" fillId="44" borderId="21" xfId="0" applyFont="1" applyFill="1" applyBorder="1" applyAlignment="1">
      <alignment horizontal="center" vertical="center" wrapText="1"/>
    </xf>
    <xf numFmtId="0" fontId="211" fillId="44" borderId="22" xfId="0" applyFont="1" applyFill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4" fillId="48" borderId="21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6" borderId="40" xfId="0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87" fillId="0" borderId="49" xfId="0" applyFont="1" applyBorder="1" applyAlignment="1">
      <alignment horizontal="center" vertical="center" wrapText="1"/>
    </xf>
    <xf numFmtId="0" fontId="187" fillId="0" borderId="34" xfId="0" applyFont="1" applyBorder="1" applyAlignment="1">
      <alignment horizontal="center" vertical="center" wrapText="1"/>
    </xf>
    <xf numFmtId="0" fontId="187" fillId="0" borderId="28" xfId="0" applyFont="1" applyBorder="1" applyAlignment="1">
      <alignment horizontal="center" vertical="center" wrapText="1"/>
    </xf>
    <xf numFmtId="0" fontId="187" fillId="0" borderId="3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48" borderId="20" xfId="0" applyFont="1" applyFill="1" applyBorder="1" applyAlignment="1">
      <alignment vertical="center"/>
    </xf>
    <xf numFmtId="0" fontId="0" fillId="48" borderId="20" xfId="0" applyFill="1" applyBorder="1" applyAlignment="1">
      <alignment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46" borderId="65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86" fillId="3" borderId="65" xfId="0" applyFont="1" applyFill="1" applyBorder="1" applyAlignment="1">
      <alignment horizontal="center" vertical="center"/>
    </xf>
    <xf numFmtId="0" fontId="86" fillId="3" borderId="60" xfId="0" applyFont="1" applyFill="1" applyBorder="1" applyAlignment="1">
      <alignment horizontal="center" vertical="center"/>
    </xf>
    <xf numFmtId="0" fontId="86" fillId="3" borderId="58" xfId="0" applyFont="1" applyFill="1" applyBorder="1" applyAlignment="1">
      <alignment horizontal="center" vertical="center"/>
    </xf>
    <xf numFmtId="0" fontId="86" fillId="3" borderId="49" xfId="0" applyFont="1" applyFill="1" applyBorder="1" applyAlignment="1">
      <alignment horizontal="center" vertical="center"/>
    </xf>
    <xf numFmtId="0" fontId="86" fillId="3" borderId="0" xfId="0" applyFont="1" applyFill="1" applyBorder="1" applyAlignment="1">
      <alignment horizontal="center" vertical="center"/>
    </xf>
    <xf numFmtId="0" fontId="86" fillId="3" borderId="34" xfId="0" applyFont="1" applyFill="1" applyBorder="1" applyAlignment="1">
      <alignment horizontal="center" vertical="center"/>
    </xf>
    <xf numFmtId="0" fontId="86" fillId="3" borderId="28" xfId="0" applyFont="1" applyFill="1" applyBorder="1" applyAlignment="1">
      <alignment horizontal="center" vertical="center"/>
    </xf>
    <xf numFmtId="0" fontId="86" fillId="3" borderId="15" xfId="0" applyFont="1" applyFill="1" applyBorder="1" applyAlignment="1">
      <alignment horizontal="center" vertical="center"/>
    </xf>
    <xf numFmtId="0" fontId="86" fillId="3" borderId="36" xfId="0" applyFont="1" applyFill="1" applyBorder="1" applyAlignment="1">
      <alignment horizontal="center" vertical="center"/>
    </xf>
    <xf numFmtId="0" fontId="10" fillId="46" borderId="26" xfId="0" applyFont="1" applyFill="1" applyBorder="1" applyAlignment="1">
      <alignment horizontal="center" vertical="center"/>
    </xf>
    <xf numFmtId="0" fontId="10" fillId="46" borderId="24" xfId="0" applyFont="1" applyFill="1" applyBorder="1" applyAlignment="1">
      <alignment horizontal="center" vertical="center"/>
    </xf>
    <xf numFmtId="0" fontId="10" fillId="46" borderId="57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6" fillId="46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95" fillId="3" borderId="65" xfId="0" applyFont="1" applyFill="1" applyBorder="1" applyAlignment="1">
      <alignment horizontal="center" vertical="center" wrapText="1"/>
    </xf>
    <xf numFmtId="0" fontId="95" fillId="3" borderId="60" xfId="0" applyFont="1" applyFill="1" applyBorder="1" applyAlignment="1">
      <alignment horizontal="center" vertical="center" wrapText="1"/>
    </xf>
    <xf numFmtId="0" fontId="95" fillId="3" borderId="58" xfId="0" applyFont="1" applyFill="1" applyBorder="1" applyAlignment="1">
      <alignment horizontal="center" vertical="center" wrapText="1"/>
    </xf>
    <xf numFmtId="0" fontId="95" fillId="3" borderId="49" xfId="0" applyFont="1" applyFill="1" applyBorder="1" applyAlignment="1">
      <alignment horizontal="center" vertical="center" wrapText="1"/>
    </xf>
    <xf numFmtId="0" fontId="95" fillId="3" borderId="0" xfId="0" applyFont="1" applyFill="1" applyBorder="1" applyAlignment="1">
      <alignment horizontal="center" vertical="center" wrapText="1"/>
    </xf>
    <xf numFmtId="0" fontId="95" fillId="3" borderId="34" xfId="0" applyFont="1" applyFill="1" applyBorder="1" applyAlignment="1">
      <alignment horizontal="center" vertical="center" wrapText="1"/>
    </xf>
    <xf numFmtId="0" fontId="95" fillId="3" borderId="28" xfId="0" applyFont="1" applyFill="1" applyBorder="1" applyAlignment="1">
      <alignment horizontal="center" vertical="center" wrapText="1"/>
    </xf>
    <xf numFmtId="0" fontId="95" fillId="3" borderId="15" xfId="0" applyFont="1" applyFill="1" applyBorder="1" applyAlignment="1">
      <alignment horizontal="center" vertical="center" wrapText="1"/>
    </xf>
    <xf numFmtId="0" fontId="95" fillId="3" borderId="36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48" borderId="65" xfId="0" applyFont="1" applyFill="1" applyBorder="1" applyAlignment="1">
      <alignment horizontal="center" vertical="center" wrapText="1"/>
    </xf>
    <xf numFmtId="0" fontId="0" fillId="48" borderId="28" xfId="0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49" fillId="3" borderId="65" xfId="0" applyFont="1" applyFill="1" applyBorder="1" applyAlignment="1">
      <alignment horizontal="center" vertical="center"/>
    </xf>
    <xf numFmtId="0" fontId="49" fillId="3" borderId="60" xfId="0" applyFont="1" applyFill="1" applyBorder="1" applyAlignment="1">
      <alignment horizontal="center" vertical="center"/>
    </xf>
    <xf numFmtId="0" fontId="49" fillId="3" borderId="49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28" xfId="0" applyFont="1" applyFill="1" applyBorder="1" applyAlignment="1">
      <alignment horizontal="center" vertical="center"/>
    </xf>
    <xf numFmtId="0" fontId="49" fillId="3" borderId="15" xfId="0" applyFont="1" applyFill="1" applyBorder="1" applyAlignment="1">
      <alignment horizontal="center" vertical="center"/>
    </xf>
    <xf numFmtId="0" fontId="10" fillId="48" borderId="26" xfId="0" applyFont="1" applyFill="1" applyBorder="1" applyAlignment="1">
      <alignment horizontal="center" vertical="center" wrapText="1"/>
    </xf>
    <xf numFmtId="0" fontId="10" fillId="48" borderId="5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2" fillId="0" borderId="65" xfId="0" applyFont="1" applyFill="1" applyBorder="1" applyAlignment="1">
      <alignment horizontal="center" vertical="center" wrapText="1"/>
    </xf>
    <xf numFmtId="0" fontId="212" fillId="0" borderId="58" xfId="0" applyFont="1" applyFill="1" applyBorder="1" applyAlignment="1">
      <alignment horizontal="center" vertical="center" wrapText="1"/>
    </xf>
    <xf numFmtId="0" fontId="212" fillId="0" borderId="28" xfId="0" applyFont="1" applyFill="1" applyBorder="1" applyAlignment="1">
      <alignment horizontal="center" vertical="center" wrapText="1"/>
    </xf>
    <xf numFmtId="0" fontId="212" fillId="0" borderId="3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3" fillId="0" borderId="57" xfId="0" applyFont="1" applyBorder="1" applyAlignment="1">
      <alignment horizontal="center" vertical="center"/>
    </xf>
    <xf numFmtId="0" fontId="76" fillId="36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58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3" fillId="36" borderId="40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6" fillId="36" borderId="4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10" fillId="0" borderId="6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6" fillId="54" borderId="24" xfId="0" applyFont="1" applyFill="1" applyBorder="1" applyAlignment="1">
      <alignment horizontal="center" wrapText="1"/>
    </xf>
    <xf numFmtId="0" fontId="106" fillId="54" borderId="57" xfId="0" applyFont="1" applyFill="1" applyBorder="1" applyAlignment="1">
      <alignment horizontal="center" wrapText="1"/>
    </xf>
    <xf numFmtId="0" fontId="39" fillId="49" borderId="21" xfId="0" applyFont="1" applyFill="1" applyBorder="1" applyAlignment="1">
      <alignment horizontal="center" wrapText="1"/>
    </xf>
    <xf numFmtId="0" fontId="39" fillId="49" borderId="22" xfId="0" applyFont="1" applyFill="1" applyBorder="1" applyAlignment="1">
      <alignment horizontal="center" wrapText="1"/>
    </xf>
    <xf numFmtId="0" fontId="10" fillId="49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0" fillId="36" borderId="58" xfId="0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5" fillId="66" borderId="65" xfId="0" applyFont="1" applyFill="1" applyBorder="1" applyAlignment="1">
      <alignment horizontal="center" vertical="center" wrapText="1"/>
    </xf>
    <xf numFmtId="0" fontId="105" fillId="66" borderId="28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76" fillId="36" borderId="21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6" fillId="36" borderId="2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6" fillId="36" borderId="40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13" fillId="0" borderId="26" xfId="0" applyFont="1" applyBorder="1" applyAlignment="1">
      <alignment horizontal="center" vertical="center"/>
    </xf>
    <xf numFmtId="0" fontId="213" fillId="0" borderId="24" xfId="0" applyFont="1" applyBorder="1" applyAlignment="1">
      <alignment horizontal="center" vertical="center"/>
    </xf>
    <xf numFmtId="0" fontId="213" fillId="0" borderId="57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0" fillId="36" borderId="40" xfId="0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 horizontal="center" vertical="center" wrapText="1"/>
    </xf>
    <xf numFmtId="0" fontId="6" fillId="46" borderId="40" xfId="0" applyFont="1" applyFill="1" applyBorder="1" applyAlignment="1">
      <alignment horizontal="center" vertical="center" wrapText="1"/>
    </xf>
    <xf numFmtId="0" fontId="6" fillId="46" borderId="22" xfId="0" applyFont="1" applyFill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14" fillId="0" borderId="65" xfId="0" applyFont="1" applyBorder="1" applyAlignment="1">
      <alignment horizontal="center" vertical="center"/>
    </xf>
    <xf numFmtId="0" fontId="214" fillId="0" borderId="60" xfId="0" applyFont="1" applyBorder="1" applyAlignment="1">
      <alignment horizontal="center" vertical="center"/>
    </xf>
    <xf numFmtId="0" fontId="214" fillId="0" borderId="58" xfId="0" applyFont="1" applyBorder="1" applyAlignment="1">
      <alignment horizontal="center" vertical="center"/>
    </xf>
    <xf numFmtId="0" fontId="214" fillId="0" borderId="28" xfId="0" applyFont="1" applyBorder="1" applyAlignment="1">
      <alignment horizontal="center" vertical="center"/>
    </xf>
    <xf numFmtId="0" fontId="214" fillId="0" borderId="15" xfId="0" applyFont="1" applyBorder="1" applyAlignment="1">
      <alignment horizontal="center" vertical="center"/>
    </xf>
    <xf numFmtId="0" fontId="214" fillId="0" borderId="3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183" fillId="0" borderId="21" xfId="0" applyFont="1" applyBorder="1" applyAlignment="1">
      <alignment horizontal="center" vertical="center" wrapText="1"/>
    </xf>
    <xf numFmtId="0" fontId="183" fillId="0" borderId="2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0" fillId="0" borderId="65" xfId="0" applyFont="1" applyBorder="1" applyAlignment="1">
      <alignment horizontal="center" vertical="center" wrapText="1"/>
    </xf>
    <xf numFmtId="0" fontId="90" fillId="0" borderId="60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40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83" fillId="0" borderId="40" xfId="0" applyFont="1" applyBorder="1" applyAlignment="1">
      <alignment horizontal="center" vertical="center" wrapText="1"/>
    </xf>
    <xf numFmtId="0" fontId="30" fillId="46" borderId="21" xfId="0" applyFont="1" applyFill="1" applyBorder="1" applyAlignment="1">
      <alignment horizontal="center" vertical="center" wrapText="1"/>
    </xf>
    <xf numFmtId="0" fontId="30" fillId="46" borderId="40" xfId="0" applyFont="1" applyFill="1" applyBorder="1" applyAlignment="1">
      <alignment horizontal="center" vertical="center" wrapText="1"/>
    </xf>
    <xf numFmtId="0" fontId="30" fillId="46" borderId="22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76" fillId="36" borderId="22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95" fillId="36" borderId="21" xfId="0" applyFont="1" applyFill="1" applyBorder="1" applyAlignment="1">
      <alignment horizontal="center" vertical="center" wrapText="1"/>
    </xf>
    <xf numFmtId="0" fontId="195" fillId="36" borderId="40" xfId="0" applyFont="1" applyFill="1" applyBorder="1" applyAlignment="1">
      <alignment horizontal="center" vertical="center" wrapText="1"/>
    </xf>
    <xf numFmtId="0" fontId="195" fillId="36" borderId="22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04" fillId="0" borderId="21" xfId="0" applyFont="1" applyBorder="1" applyAlignment="1">
      <alignment horizontal="center" vertical="center" wrapText="1"/>
    </xf>
    <xf numFmtId="0" fontId="21" fillId="44" borderId="52" xfId="0" applyFont="1" applyFill="1" applyBorder="1" applyAlignment="1">
      <alignment horizontal="center"/>
    </xf>
    <xf numFmtId="0" fontId="10" fillId="36" borderId="40" xfId="0" applyFont="1" applyFill="1" applyBorder="1" applyAlignment="1">
      <alignment vertical="center" wrapText="1"/>
    </xf>
    <xf numFmtId="0" fontId="10" fillId="36" borderId="22" xfId="0" applyFont="1" applyFill="1" applyBorder="1" applyAlignment="1">
      <alignment vertical="center" wrapText="1"/>
    </xf>
    <xf numFmtId="0" fontId="10" fillId="48" borderId="2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67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628775" y="0"/>
          <a:ext cx="5181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296025" y="0"/>
          <a:ext cx="3209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628775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628775" y="0"/>
          <a:ext cx="787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628775" y="0"/>
          <a:ext cx="4667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009775" y="0"/>
          <a:ext cx="3962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5972175" y="0"/>
          <a:ext cx="323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5972175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6810375" y="0"/>
          <a:ext cx="371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6905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6905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4"/>
  <sheetViews>
    <sheetView zoomScale="110" zoomScaleNormal="110" zoomScalePageLayoutView="0" workbookViewId="0" topLeftCell="A223">
      <selection activeCell="I246" sqref="I246"/>
    </sheetView>
  </sheetViews>
  <sheetFormatPr defaultColWidth="9.140625" defaultRowHeight="12.75"/>
  <cols>
    <col min="1" max="1" width="14.57421875" style="1" customWidth="1"/>
    <col min="2" max="2" width="4.8515625" style="49" customWidth="1"/>
    <col min="3" max="3" width="5.00390625" style="43" customWidth="1"/>
    <col min="4" max="4" width="5.7109375" style="43" customWidth="1"/>
    <col min="5" max="5" width="59.421875" style="32" customWidth="1"/>
    <col min="6" max="6" width="4.8515625" style="986" customWidth="1"/>
    <col min="7" max="7" width="7.7109375" style="117" customWidth="1"/>
    <col min="8" max="8" width="5.57421875" style="43" customWidth="1"/>
    <col min="9" max="9" width="34.8515625" style="32" customWidth="1"/>
    <col min="10" max="10" width="14.57421875" style="32" customWidth="1"/>
    <col min="11" max="11" width="8.00390625" style="32" customWidth="1"/>
    <col min="12" max="12" width="7.421875" style="1" customWidth="1"/>
    <col min="13" max="13" width="8.421875" style="1" customWidth="1"/>
    <col min="14" max="14" width="7.8515625" style="32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25.5">
      <c r="E1" s="836" t="s">
        <v>622</v>
      </c>
    </row>
    <row r="2" ht="12.75">
      <c r="P2" s="32" t="s">
        <v>151</v>
      </c>
    </row>
    <row r="3" spans="1:11" ht="12.75">
      <c r="A3" s="1" t="s">
        <v>0</v>
      </c>
      <c r="B3" s="49" t="s">
        <v>1</v>
      </c>
      <c r="C3" s="43" t="s">
        <v>2</v>
      </c>
      <c r="D3" s="43" t="s">
        <v>3</v>
      </c>
      <c r="E3" s="32" t="s">
        <v>4</v>
      </c>
      <c r="F3" s="986" t="s">
        <v>5</v>
      </c>
      <c r="G3" s="117" t="s">
        <v>6</v>
      </c>
      <c r="H3" s="43" t="s">
        <v>7</v>
      </c>
      <c r="I3" s="32" t="s">
        <v>8</v>
      </c>
      <c r="J3" s="32" t="s">
        <v>9</v>
      </c>
      <c r="K3" s="32" t="s">
        <v>10</v>
      </c>
    </row>
    <row r="4" spans="2:8" ht="12.75" customHeight="1">
      <c r="B4" s="43"/>
      <c r="H4" s="32"/>
    </row>
    <row r="5" spans="2:16" ht="12.75" customHeight="1">
      <c r="B5" s="43">
        <v>1</v>
      </c>
      <c r="C5" s="43">
        <v>8</v>
      </c>
      <c r="D5" s="43">
        <v>10</v>
      </c>
      <c r="E5" s="55" t="s">
        <v>249</v>
      </c>
      <c r="F5" s="986">
        <v>1</v>
      </c>
      <c r="G5" s="118">
        <v>1</v>
      </c>
      <c r="H5" s="32"/>
      <c r="I5" s="32" t="s">
        <v>841</v>
      </c>
      <c r="J5" s="32" t="s">
        <v>12</v>
      </c>
      <c r="K5" s="32" t="s">
        <v>16</v>
      </c>
      <c r="L5" s="813" t="str">
        <f>E5&amp;I5&amp;J5</f>
        <v> Anglų kalba , 1/2 gr. [[lekt.I. Rozgienė]]        AChA</v>
      </c>
      <c r="M5" s="846"/>
      <c r="N5" s="55">
        <f>B5*100+C5</f>
        <v>108</v>
      </c>
      <c r="O5" s="555"/>
      <c r="P5" s="516"/>
    </row>
    <row r="6" spans="2:16" ht="12.75" customHeight="1">
      <c r="B6" s="43">
        <v>1</v>
      </c>
      <c r="C6" s="43">
        <v>10</v>
      </c>
      <c r="D6" s="43">
        <v>12</v>
      </c>
      <c r="E6" s="55" t="s">
        <v>623</v>
      </c>
      <c r="F6" s="986">
        <v>1</v>
      </c>
      <c r="G6" s="118">
        <v>1</v>
      </c>
      <c r="H6" s="32">
        <v>32</v>
      </c>
      <c r="I6" s="32" t="s">
        <v>862</v>
      </c>
      <c r="J6" s="32" t="s">
        <v>889</v>
      </c>
      <c r="K6" s="32" t="s">
        <v>13</v>
      </c>
      <c r="L6" s="813" t="str">
        <f aca="true" t="shared" si="0" ref="L6:L17">E6&amp;I6&amp;J6</f>
        <v> Matematika, seminaras          [lekt. E. Karikovas]]     MIF 309 k.</v>
      </c>
      <c r="M6" s="846"/>
      <c r="N6" s="55">
        <f aca="true" t="shared" si="1" ref="N6:N17">B6*100+C6</f>
        <v>110</v>
      </c>
      <c r="O6" s="555"/>
      <c r="P6" s="516"/>
    </row>
    <row r="7" spans="1:16" ht="12.75" customHeight="1">
      <c r="A7" s="5" t="s">
        <v>104</v>
      </c>
      <c r="B7" s="43">
        <v>1</v>
      </c>
      <c r="C7" s="43">
        <v>12</v>
      </c>
      <c r="D7" s="43">
        <v>16</v>
      </c>
      <c r="E7" s="55" t="s">
        <v>15</v>
      </c>
      <c r="F7" s="986">
        <v>1</v>
      </c>
      <c r="G7" s="118">
        <v>1</v>
      </c>
      <c r="H7" s="32">
        <v>64</v>
      </c>
      <c r="I7" s="32" t="s">
        <v>802</v>
      </c>
      <c r="J7" s="32" t="s">
        <v>283</v>
      </c>
      <c r="K7" s="32" t="s">
        <v>333</v>
      </c>
      <c r="L7" s="813" t="str">
        <f t="shared" si="0"/>
        <v>Bendroji chemija, lab. darbai  [[lekt. R. Voronovič, F. Ambrulevičius]]       NChL</v>
      </c>
      <c r="M7" s="846"/>
      <c r="N7" s="55">
        <f t="shared" si="1"/>
        <v>112</v>
      </c>
      <c r="O7" s="819"/>
      <c r="P7" s="516"/>
    </row>
    <row r="8" spans="2:16" ht="12.75" customHeight="1">
      <c r="B8" s="43">
        <v>1</v>
      </c>
      <c r="C8" s="43">
        <v>16</v>
      </c>
      <c r="E8" s="55" t="s">
        <v>11</v>
      </c>
      <c r="F8" s="986">
        <v>1</v>
      </c>
      <c r="G8" s="118">
        <v>1</v>
      </c>
      <c r="H8" s="32"/>
      <c r="L8" s="813" t="str">
        <f t="shared" si="0"/>
        <v>E</v>
      </c>
      <c r="M8" s="846"/>
      <c r="N8" s="55">
        <f t="shared" si="1"/>
        <v>116</v>
      </c>
      <c r="O8" s="555"/>
      <c r="P8" s="516"/>
    </row>
    <row r="9" spans="1:16" ht="17.25" customHeight="1">
      <c r="A9" s="28"/>
      <c r="B9" s="43">
        <v>2</v>
      </c>
      <c r="C9" s="43">
        <v>8</v>
      </c>
      <c r="D9" s="43">
        <v>10</v>
      </c>
      <c r="E9" s="561" t="s">
        <v>228</v>
      </c>
      <c r="F9" s="986">
        <v>1</v>
      </c>
      <c r="G9" s="118">
        <v>1</v>
      </c>
      <c r="H9" s="32">
        <v>32</v>
      </c>
      <c r="I9" s="630" t="s">
        <v>841</v>
      </c>
      <c r="J9" s="32" t="s">
        <v>150</v>
      </c>
      <c r="K9" s="32" t="s">
        <v>16</v>
      </c>
      <c r="L9" s="813" t="str">
        <f>E9&amp;I9&amp;J9</f>
        <v>Anglų kalba , 1/2 gr. [[lekt.I. Rozgienė]]        ASA</v>
      </c>
      <c r="M9" s="846"/>
      <c r="N9" s="55">
        <f>B9*100+C9</f>
        <v>208</v>
      </c>
      <c r="O9" s="555"/>
      <c r="P9" s="516"/>
    </row>
    <row r="10" spans="1:16" ht="13.5" customHeight="1">
      <c r="A10" s="28"/>
      <c r="B10" s="43">
        <v>2</v>
      </c>
      <c r="C10" s="43">
        <v>10</v>
      </c>
      <c r="D10" s="43">
        <v>12</v>
      </c>
      <c r="E10" s="55" t="s">
        <v>624</v>
      </c>
      <c r="F10" s="986">
        <v>1</v>
      </c>
      <c r="G10" s="118">
        <v>1</v>
      </c>
      <c r="H10" s="32">
        <v>32</v>
      </c>
      <c r="I10" s="32" t="s">
        <v>771</v>
      </c>
      <c r="J10" s="32" t="s">
        <v>150</v>
      </c>
      <c r="K10" s="32" t="s">
        <v>333</v>
      </c>
      <c r="L10" s="813" t="str">
        <f t="shared" si="0"/>
        <v>Bendroji chemija, seminaras[[prof. R. Raudonis]]  ASA</v>
      </c>
      <c r="M10" s="846"/>
      <c r="N10" s="55">
        <f t="shared" si="1"/>
        <v>210</v>
      </c>
      <c r="O10" s="555"/>
      <c r="P10" s="516"/>
    </row>
    <row r="11" spans="1:16" ht="19.5" customHeight="1">
      <c r="A11" s="28"/>
      <c r="B11" s="1094">
        <v>2</v>
      </c>
      <c r="C11" s="1094">
        <v>12</v>
      </c>
      <c r="D11" s="1094">
        <v>16</v>
      </c>
      <c r="E11" s="55" t="s">
        <v>625</v>
      </c>
      <c r="F11" s="986">
        <v>1</v>
      </c>
      <c r="G11" s="118">
        <v>1</v>
      </c>
      <c r="H11" s="32">
        <v>64</v>
      </c>
      <c r="I11" s="32" t="s">
        <v>161</v>
      </c>
      <c r="J11" s="32" t="s">
        <v>96</v>
      </c>
      <c r="K11" s="32" t="s">
        <v>25</v>
      </c>
      <c r="L11" s="813" t="str">
        <f t="shared" si="0"/>
        <v>Studijų įvadas, seminaras (kompiuterių praktika) 2 pogrupiai     [[doc.D.Plaušinaitis]]   MIF 1kl.</v>
      </c>
      <c r="M11" s="846"/>
      <c r="N11" s="55">
        <f t="shared" si="1"/>
        <v>212</v>
      </c>
      <c r="O11" s="555"/>
      <c r="P11" s="516"/>
    </row>
    <row r="12" spans="1:16" ht="19.5" customHeight="1">
      <c r="A12" s="28"/>
      <c r="B12" s="1094">
        <v>2</v>
      </c>
      <c r="C12" s="1094">
        <v>16</v>
      </c>
      <c r="D12" s="1094">
        <v>18</v>
      </c>
      <c r="E12" s="561" t="s">
        <v>228</v>
      </c>
      <c r="F12" s="986">
        <v>1</v>
      </c>
      <c r="G12" s="118">
        <v>1</v>
      </c>
      <c r="H12" s="32">
        <v>32</v>
      </c>
      <c r="I12" s="630" t="s">
        <v>841</v>
      </c>
      <c r="J12" s="32" t="s">
        <v>786</v>
      </c>
      <c r="K12" s="32" t="s">
        <v>16</v>
      </c>
      <c r="L12" s="813" t="str">
        <f>E12&amp;I12&amp;J12</f>
        <v>Anglų kalba , 1/2 gr. [[lekt.I. Rozgienė]]        TChA</v>
      </c>
      <c r="M12" s="846"/>
      <c r="N12" s="55">
        <f>B12*100+C12</f>
        <v>216</v>
      </c>
      <c r="O12" s="555"/>
      <c r="P12" s="516"/>
    </row>
    <row r="13" spans="2:16" ht="12.75" customHeight="1">
      <c r="B13" s="43">
        <v>2</v>
      </c>
      <c r="C13" s="43">
        <v>18</v>
      </c>
      <c r="D13" s="60"/>
      <c r="E13" s="55" t="s">
        <v>11</v>
      </c>
      <c r="F13" s="986">
        <v>1</v>
      </c>
      <c r="G13" s="118">
        <v>1</v>
      </c>
      <c r="H13" s="32"/>
      <c r="L13" s="813" t="str">
        <f t="shared" si="0"/>
        <v>E</v>
      </c>
      <c r="M13" s="846"/>
      <c r="N13" s="55">
        <f t="shared" si="1"/>
        <v>218</v>
      </c>
      <c r="O13" s="555"/>
      <c r="P13" s="516"/>
    </row>
    <row r="14" spans="2:16" ht="12.75" customHeight="1">
      <c r="B14" s="43">
        <v>3</v>
      </c>
      <c r="C14" s="43">
        <v>8</v>
      </c>
      <c r="E14" s="55" t="s">
        <v>11</v>
      </c>
      <c r="F14" s="986">
        <v>1</v>
      </c>
      <c r="G14" s="118">
        <v>1</v>
      </c>
      <c r="H14" s="32"/>
      <c r="L14" s="813" t="str">
        <f t="shared" si="0"/>
        <v>E</v>
      </c>
      <c r="M14" s="846"/>
      <c r="N14" s="55">
        <f t="shared" si="1"/>
        <v>308</v>
      </c>
      <c r="O14" s="555"/>
      <c r="P14" s="516"/>
    </row>
    <row r="15" spans="2:16" ht="17.25" customHeight="1">
      <c r="B15" s="43">
        <v>3</v>
      </c>
      <c r="C15" s="43">
        <v>12</v>
      </c>
      <c r="D15" s="43">
        <v>14</v>
      </c>
      <c r="E15" s="561" t="s">
        <v>229</v>
      </c>
      <c r="F15" s="986">
        <v>1</v>
      </c>
      <c r="G15" s="118">
        <v>1</v>
      </c>
      <c r="H15" s="32">
        <v>32</v>
      </c>
      <c r="I15" s="630" t="s">
        <v>841</v>
      </c>
      <c r="J15" s="32" t="s">
        <v>149</v>
      </c>
      <c r="K15" s="32" t="s">
        <v>16</v>
      </c>
      <c r="L15" s="813" t="str">
        <f>E15&amp;I15&amp;J15</f>
        <v> Anglų kalba, 1/2 gr.  [[lekt.I. Rozgienė]]        TGA</v>
      </c>
      <c r="M15" s="846"/>
      <c r="N15" s="55">
        <f>B15*100+C15</f>
        <v>312</v>
      </c>
      <c r="O15" s="555"/>
      <c r="P15" s="516"/>
    </row>
    <row r="16" spans="2:16" ht="12.75" customHeight="1">
      <c r="B16" s="43">
        <v>3</v>
      </c>
      <c r="C16" s="43">
        <v>14</v>
      </c>
      <c r="E16" s="55" t="s">
        <v>11</v>
      </c>
      <c r="G16" s="118"/>
      <c r="H16" s="32"/>
      <c r="L16" s="813" t="str">
        <f t="shared" si="0"/>
        <v>E</v>
      </c>
      <c r="M16" s="846"/>
      <c r="N16" s="55">
        <f t="shared" si="1"/>
        <v>314</v>
      </c>
      <c r="O16" s="555"/>
      <c r="P16" s="516"/>
    </row>
    <row r="17" spans="2:16" ht="12.75" customHeight="1">
      <c r="B17" s="43">
        <v>4</v>
      </c>
      <c r="C17" s="43">
        <v>10</v>
      </c>
      <c r="D17" s="43">
        <v>12</v>
      </c>
      <c r="E17" s="55" t="s">
        <v>627</v>
      </c>
      <c r="F17" s="986">
        <v>1</v>
      </c>
      <c r="G17" s="118">
        <v>1</v>
      </c>
      <c r="H17" s="32">
        <v>16</v>
      </c>
      <c r="I17" s="32" t="s">
        <v>771</v>
      </c>
      <c r="J17" s="32" t="s">
        <v>20</v>
      </c>
      <c r="K17" s="32" t="s">
        <v>333</v>
      </c>
      <c r="L17" s="813" t="str">
        <f t="shared" si="0"/>
        <v> [2]  Bendroji chemija, seminaras  1/2 sav.            [[prof. R. Raudonis]]  NChA</v>
      </c>
      <c r="M17" s="846"/>
      <c r="N17" s="55">
        <f t="shared" si="1"/>
        <v>410</v>
      </c>
      <c r="O17" s="867"/>
      <c r="P17" s="516"/>
    </row>
    <row r="18" spans="1:16" ht="13.5" customHeight="1">
      <c r="A18" s="28"/>
      <c r="B18" s="43">
        <v>4</v>
      </c>
      <c r="C18" s="43">
        <v>12</v>
      </c>
      <c r="E18" s="55" t="s">
        <v>11</v>
      </c>
      <c r="G18" s="118"/>
      <c r="H18" s="32"/>
      <c r="J18" s="630"/>
      <c r="L18" s="813" t="str">
        <f>E18&amp;I18&amp;J18</f>
        <v>E</v>
      </c>
      <c r="M18" s="846"/>
      <c r="N18" s="55">
        <f aca="true" t="shared" si="2" ref="N18:N24">B18*100+C18</f>
        <v>412</v>
      </c>
      <c r="O18" s="555"/>
      <c r="P18" s="516"/>
    </row>
    <row r="19" spans="2:16" ht="17.25" customHeight="1">
      <c r="B19" s="43">
        <v>4</v>
      </c>
      <c r="C19" s="43">
        <v>16</v>
      </c>
      <c r="E19" s="561" t="s">
        <v>11</v>
      </c>
      <c r="G19" s="118"/>
      <c r="H19" s="32"/>
      <c r="I19" s="630"/>
      <c r="L19" s="813" t="str">
        <f>E19&amp;I19&amp;J19</f>
        <v>E</v>
      </c>
      <c r="M19" s="846"/>
      <c r="N19" s="55">
        <f t="shared" si="2"/>
        <v>416</v>
      </c>
      <c r="O19" s="555"/>
      <c r="P19" s="516"/>
    </row>
    <row r="20" spans="1:16" ht="12.75" customHeight="1">
      <c r="A20" s="28"/>
      <c r="B20" s="43">
        <v>1</v>
      </c>
      <c r="C20" s="43">
        <v>12</v>
      </c>
      <c r="D20" s="43">
        <v>14</v>
      </c>
      <c r="E20" s="328" t="s">
        <v>628</v>
      </c>
      <c r="F20" s="986">
        <v>1</v>
      </c>
      <c r="G20" s="118">
        <v>2</v>
      </c>
      <c r="H20" s="32">
        <v>32</v>
      </c>
      <c r="I20" s="32" t="s">
        <v>863</v>
      </c>
      <c r="J20" s="32" t="s">
        <v>890</v>
      </c>
      <c r="K20" s="32" t="s">
        <v>13</v>
      </c>
      <c r="L20" s="815" t="str">
        <f>E20&amp;I20&amp;J20</f>
        <v>Matematika, seminaras  [[lekt. E. Karikovas]]     MIF  309 k.</v>
      </c>
      <c r="M20" s="847"/>
      <c r="N20" s="328">
        <f t="shared" si="2"/>
        <v>112</v>
      </c>
      <c r="O20" s="867"/>
      <c r="P20" s="516"/>
    </row>
    <row r="21" spans="1:16" ht="12.75" customHeight="1">
      <c r="A21" s="28"/>
      <c r="B21" s="43">
        <v>1</v>
      </c>
      <c r="C21" s="43">
        <v>16</v>
      </c>
      <c r="E21" s="328" t="s">
        <v>11</v>
      </c>
      <c r="G21" s="118"/>
      <c r="H21" s="32"/>
      <c r="L21" s="815"/>
      <c r="M21" s="847"/>
      <c r="N21" s="328">
        <f t="shared" si="2"/>
        <v>116</v>
      </c>
      <c r="O21" s="867"/>
      <c r="P21" s="516"/>
    </row>
    <row r="22" spans="2:17" ht="21" customHeight="1">
      <c r="B22" s="43">
        <v>1</v>
      </c>
      <c r="C22" s="43">
        <v>16</v>
      </c>
      <c r="D22" s="43">
        <v>18</v>
      </c>
      <c r="E22" s="562" t="s">
        <v>236</v>
      </c>
      <c r="F22" s="986">
        <v>1</v>
      </c>
      <c r="G22" s="118">
        <v>2</v>
      </c>
      <c r="H22" s="32">
        <v>32</v>
      </c>
      <c r="I22" s="575" t="s">
        <v>552</v>
      </c>
      <c r="J22" s="32" t="s">
        <v>149</v>
      </c>
      <c r="K22" s="32" t="s">
        <v>16</v>
      </c>
      <c r="L22" s="815" t="str">
        <f>E22&amp;I22&amp;J22</f>
        <v>Anglų kalba , 1/2 gr.   [[lekt.G.Pleikienė]]        TGA</v>
      </c>
      <c r="M22" s="847"/>
      <c r="N22" s="328">
        <f>B22*100+C22</f>
        <v>116</v>
      </c>
      <c r="O22" s="867"/>
      <c r="P22" s="516"/>
      <c r="Q22" s="1" t="s">
        <v>551</v>
      </c>
    </row>
    <row r="23" spans="2:16" ht="12.75" customHeight="1">
      <c r="B23" s="43">
        <v>1</v>
      </c>
      <c r="C23" s="43">
        <v>18</v>
      </c>
      <c r="E23" s="328" t="s">
        <v>11</v>
      </c>
      <c r="F23" s="986">
        <v>1</v>
      </c>
      <c r="G23" s="118"/>
      <c r="H23" s="32"/>
      <c r="L23" s="815" t="str">
        <f>E23&amp;I23&amp;J23</f>
        <v>E</v>
      </c>
      <c r="M23" s="847"/>
      <c r="N23" s="328">
        <f t="shared" si="2"/>
        <v>118</v>
      </c>
      <c r="O23" s="555"/>
      <c r="P23" s="516"/>
    </row>
    <row r="24" spans="2:16" ht="12.75" customHeight="1">
      <c r="B24" s="1094">
        <v>2</v>
      </c>
      <c r="C24" s="1094">
        <v>8</v>
      </c>
      <c r="D24" s="1094">
        <v>12</v>
      </c>
      <c r="E24" s="328" t="s">
        <v>629</v>
      </c>
      <c r="F24" s="986">
        <v>1</v>
      </c>
      <c r="G24" s="118">
        <v>2</v>
      </c>
      <c r="H24" s="32">
        <v>64</v>
      </c>
      <c r="I24" s="32" t="s">
        <v>161</v>
      </c>
      <c r="J24" s="32" t="s">
        <v>96</v>
      </c>
      <c r="K24" s="32" t="s">
        <v>25</v>
      </c>
      <c r="L24" s="815" t="str">
        <f aca="true" t="shared" si="3" ref="L24:L30">E24&amp;I24&amp;J24</f>
        <v>8,30 val. Studijų įvadas, seminaras (kompiuterių praktika)  2 pogrupiai     [[doc.D.Plaušinaitis]]   MIF 1kl.</v>
      </c>
      <c r="M24" s="847"/>
      <c r="N24" s="328">
        <f t="shared" si="2"/>
        <v>208</v>
      </c>
      <c r="O24" s="555"/>
      <c r="P24" s="516"/>
    </row>
    <row r="25" spans="2:16" ht="12.75" customHeight="1">
      <c r="B25" s="43">
        <v>2</v>
      </c>
      <c r="C25" s="43">
        <v>12</v>
      </c>
      <c r="D25" s="43">
        <v>16</v>
      </c>
      <c r="E25" s="328" t="s">
        <v>15</v>
      </c>
      <c r="F25" s="986">
        <v>1</v>
      </c>
      <c r="G25" s="118">
        <v>2</v>
      </c>
      <c r="H25" s="32">
        <v>64</v>
      </c>
      <c r="I25" s="32" t="s">
        <v>772</v>
      </c>
      <c r="J25" s="32" t="s">
        <v>283</v>
      </c>
      <c r="K25" s="32" t="s">
        <v>333</v>
      </c>
      <c r="L25" s="815" t="str">
        <f t="shared" si="3"/>
        <v>Bendroji chemija, lab. darbai  [[doc. A. Žalga, F. Ambrulevičius]]       NChL</v>
      </c>
      <c r="M25" s="847"/>
      <c r="N25" s="328">
        <f aca="true" t="shared" si="4" ref="N25:N30">B25*100+C25</f>
        <v>212</v>
      </c>
      <c r="O25" s="555"/>
      <c r="P25" s="516"/>
    </row>
    <row r="26" spans="2:16" ht="12.75" customHeight="1">
      <c r="B26" s="43">
        <v>2</v>
      </c>
      <c r="C26" s="43">
        <v>16</v>
      </c>
      <c r="E26" s="328" t="s">
        <v>11</v>
      </c>
      <c r="F26" s="986">
        <v>1</v>
      </c>
      <c r="G26" s="118">
        <v>2</v>
      </c>
      <c r="H26" s="32"/>
      <c r="L26" s="815" t="str">
        <f t="shared" si="3"/>
        <v>E</v>
      </c>
      <c r="M26" s="847"/>
      <c r="N26" s="328">
        <f t="shared" si="4"/>
        <v>216</v>
      </c>
      <c r="O26" s="555"/>
      <c r="P26" s="516"/>
    </row>
    <row r="27" spans="2:16" ht="15.75" customHeight="1">
      <c r="B27" s="43">
        <v>3</v>
      </c>
      <c r="C27" s="43">
        <v>12</v>
      </c>
      <c r="D27" s="43">
        <v>14</v>
      </c>
      <c r="E27" s="562" t="s">
        <v>236</v>
      </c>
      <c r="F27" s="986">
        <v>1</v>
      </c>
      <c r="G27" s="118">
        <v>2</v>
      </c>
      <c r="H27" s="32">
        <v>32</v>
      </c>
      <c r="I27" s="575" t="s">
        <v>552</v>
      </c>
      <c r="J27" s="32" t="s">
        <v>149</v>
      </c>
      <c r="K27" s="32" t="s">
        <v>16</v>
      </c>
      <c r="L27" s="815" t="str">
        <f>E27&amp;I27&amp;J27</f>
        <v>Anglų kalba , 1/2 gr.   [[lekt.G.Pleikienė]]        TGA</v>
      </c>
      <c r="M27" s="847"/>
      <c r="N27" s="328">
        <f>B27*100+C27</f>
        <v>312</v>
      </c>
      <c r="O27" s="867"/>
      <c r="P27" s="516"/>
    </row>
    <row r="28" spans="1:16" ht="13.5" customHeight="1">
      <c r="A28" s="28"/>
      <c r="B28" s="43">
        <v>3</v>
      </c>
      <c r="C28" s="43">
        <v>14</v>
      </c>
      <c r="D28" s="43">
        <v>16</v>
      </c>
      <c r="E28" s="328" t="s">
        <v>635</v>
      </c>
      <c r="F28" s="986">
        <v>1</v>
      </c>
      <c r="G28" s="118">
        <v>2</v>
      </c>
      <c r="H28" s="32">
        <v>32</v>
      </c>
      <c r="I28" s="32" t="s">
        <v>771</v>
      </c>
      <c r="J28" s="32" t="s">
        <v>12</v>
      </c>
      <c r="K28" s="32" t="s">
        <v>333</v>
      </c>
      <c r="L28" s="815" t="str">
        <f>E28&amp;I28&amp;J28</f>
        <v>Bendroji chemija, seminaras                           [[prof. R. Raudonis]]  AChA</v>
      </c>
      <c r="M28" s="847"/>
      <c r="N28" s="328">
        <f>B28*100+C28</f>
        <v>314</v>
      </c>
      <c r="O28" s="555"/>
      <c r="P28" s="516"/>
    </row>
    <row r="29" spans="2:16" ht="12" customHeight="1">
      <c r="B29" s="43">
        <v>3</v>
      </c>
      <c r="C29" s="43">
        <v>16</v>
      </c>
      <c r="E29" s="562" t="s">
        <v>11</v>
      </c>
      <c r="F29" s="986">
        <v>1</v>
      </c>
      <c r="G29" s="118">
        <v>2</v>
      </c>
      <c r="H29" s="32"/>
      <c r="I29" s="575"/>
      <c r="L29" s="816" t="str">
        <f t="shared" si="3"/>
        <v>E</v>
      </c>
      <c r="M29" s="848"/>
      <c r="N29" s="328">
        <f>B29*100+C29</f>
        <v>316</v>
      </c>
      <c r="O29" s="555"/>
      <c r="P29" s="516"/>
    </row>
    <row r="30" spans="2:16" ht="12.75" customHeight="1">
      <c r="B30" s="43">
        <v>4</v>
      </c>
      <c r="C30" s="43">
        <v>10</v>
      </c>
      <c r="D30" s="43">
        <v>12</v>
      </c>
      <c r="E30" s="328" t="s">
        <v>630</v>
      </c>
      <c r="F30" s="986">
        <v>1</v>
      </c>
      <c r="G30" s="118">
        <v>2</v>
      </c>
      <c r="H30" s="32">
        <v>16</v>
      </c>
      <c r="I30" s="32" t="s">
        <v>771</v>
      </c>
      <c r="J30" s="32" t="s">
        <v>20</v>
      </c>
      <c r="K30" s="32" t="s">
        <v>333</v>
      </c>
      <c r="L30" s="815" t="str">
        <f t="shared" si="3"/>
        <v> [1]   Bendroji chemija, seminaras      (1/2 sav.)  [[prof. R. Raudonis]]  NChA</v>
      </c>
      <c r="M30" s="847"/>
      <c r="N30" s="328">
        <f t="shared" si="4"/>
        <v>410</v>
      </c>
      <c r="O30" s="555"/>
      <c r="P30" s="516"/>
    </row>
    <row r="31" spans="2:16" ht="12.75" customHeight="1">
      <c r="B31" s="43">
        <v>4</v>
      </c>
      <c r="C31" s="43">
        <v>12</v>
      </c>
      <c r="D31" s="43">
        <v>14</v>
      </c>
      <c r="E31" s="1640" t="s">
        <v>626</v>
      </c>
      <c r="F31" s="986">
        <v>1</v>
      </c>
      <c r="G31" s="118">
        <v>1</v>
      </c>
      <c r="H31" s="32">
        <v>32</v>
      </c>
      <c r="I31" s="32" t="s">
        <v>863</v>
      </c>
      <c r="J31" s="32" t="s">
        <v>149</v>
      </c>
      <c r="K31" s="32" t="s">
        <v>13</v>
      </c>
      <c r="L31" s="1641" t="str">
        <f>E31&amp;I31&amp;J31</f>
        <v> Matematika, seminaras         [[lekt. E. Karikovas]]     TGA</v>
      </c>
      <c r="M31" s="1642"/>
      <c r="N31" s="1640">
        <f>B31*100+C31</f>
        <v>412</v>
      </c>
      <c r="O31" s="555" t="s">
        <v>526</v>
      </c>
      <c r="P31" s="516"/>
    </row>
    <row r="32" spans="2:16" ht="12.75" customHeight="1">
      <c r="B32" s="43">
        <v>4</v>
      </c>
      <c r="C32" s="43">
        <v>14</v>
      </c>
      <c r="E32" s="328" t="s">
        <v>11</v>
      </c>
      <c r="G32" s="118"/>
      <c r="H32" s="32"/>
      <c r="L32" s="815" t="str">
        <f>E32&amp;I32&amp;J32</f>
        <v>E</v>
      </c>
      <c r="M32" s="847"/>
      <c r="N32" s="328">
        <f>B32*100+C32</f>
        <v>414</v>
      </c>
      <c r="O32" s="555"/>
      <c r="P32" s="516"/>
    </row>
    <row r="33" spans="2:16" ht="15" customHeight="1">
      <c r="B33" s="43">
        <v>4</v>
      </c>
      <c r="C33" s="43">
        <v>12</v>
      </c>
      <c r="D33" s="43">
        <v>14</v>
      </c>
      <c r="E33" s="562" t="s">
        <v>236</v>
      </c>
      <c r="F33" s="986">
        <v>1</v>
      </c>
      <c r="G33" s="118">
        <v>2</v>
      </c>
      <c r="H33" s="32">
        <v>32</v>
      </c>
      <c r="I33" s="575" t="s">
        <v>552</v>
      </c>
      <c r="J33" s="32" t="s">
        <v>574</v>
      </c>
      <c r="K33" s="32" t="s">
        <v>16</v>
      </c>
      <c r="L33" s="815" t="str">
        <f aca="true" t="shared" si="5" ref="L33:L52">E33&amp;I33&amp;J33</f>
        <v>Anglų kalba , 1/2 gr.   [[lekt.G.Pleikienė]]        seminarų kamb. 155</v>
      </c>
      <c r="M33" s="847"/>
      <c r="N33" s="328">
        <f aca="true" t="shared" si="6" ref="N33:N52">B33*100+C33</f>
        <v>412</v>
      </c>
      <c r="O33" s="555"/>
      <c r="P33" s="516"/>
    </row>
    <row r="34" spans="2:16" ht="12.75" customHeight="1">
      <c r="B34" s="43">
        <v>4</v>
      </c>
      <c r="C34" s="43">
        <v>14</v>
      </c>
      <c r="D34" s="43">
        <v>16</v>
      </c>
      <c r="E34" s="328" t="s">
        <v>865</v>
      </c>
      <c r="F34" s="986">
        <v>1</v>
      </c>
      <c r="G34" s="118">
        <v>2</v>
      </c>
      <c r="H34" s="32">
        <v>32</v>
      </c>
      <c r="I34" s="32" t="s">
        <v>863</v>
      </c>
      <c r="J34" s="32" t="s">
        <v>14</v>
      </c>
      <c r="K34" s="32" t="s">
        <v>13</v>
      </c>
      <c r="L34" s="815" t="str">
        <f>E34&amp;I34&amp;J34</f>
        <v>Matematika,seminaras    [[lekt. E. Karikovas]]     PChA</v>
      </c>
      <c r="M34" s="847"/>
      <c r="N34" s="328">
        <f>B34*100+C34</f>
        <v>414</v>
      </c>
      <c r="O34" s="555"/>
      <c r="P34" s="516"/>
    </row>
    <row r="35" spans="2:16" ht="12.75" customHeight="1">
      <c r="B35" s="43">
        <v>4</v>
      </c>
      <c r="C35" s="43">
        <v>16</v>
      </c>
      <c r="D35" s="43">
        <v>18</v>
      </c>
      <c r="E35" s="562" t="s">
        <v>236</v>
      </c>
      <c r="F35" s="986">
        <v>1</v>
      </c>
      <c r="G35" s="118">
        <v>2</v>
      </c>
      <c r="H35" s="32">
        <v>32</v>
      </c>
      <c r="I35" s="575" t="s">
        <v>552</v>
      </c>
      <c r="J35" s="32" t="s">
        <v>786</v>
      </c>
      <c r="K35" s="32" t="s">
        <v>16</v>
      </c>
      <c r="L35" s="815" t="str">
        <f>E35&amp;I35&amp;J35</f>
        <v>Anglų kalba , 1/2 gr.   [[lekt.G.Pleikienė]]        TChA</v>
      </c>
      <c r="M35" s="847"/>
      <c r="N35" s="328">
        <f>B35*100+C35</f>
        <v>416</v>
      </c>
      <c r="O35" s="555"/>
      <c r="P35" s="516"/>
    </row>
    <row r="36" spans="2:16" ht="12.75" customHeight="1">
      <c r="B36" s="43">
        <v>4</v>
      </c>
      <c r="C36" s="43">
        <v>18</v>
      </c>
      <c r="E36" s="328" t="s">
        <v>11</v>
      </c>
      <c r="G36" s="118"/>
      <c r="H36" s="32"/>
      <c r="L36" s="815" t="str">
        <f t="shared" si="5"/>
        <v>E</v>
      </c>
      <c r="M36" s="847"/>
      <c r="N36" s="328">
        <f t="shared" si="6"/>
        <v>418</v>
      </c>
      <c r="O36" s="555"/>
      <c r="P36" s="516"/>
    </row>
    <row r="37" spans="2:16" ht="12.75" customHeight="1">
      <c r="B37" s="1150">
        <v>5</v>
      </c>
      <c r="C37" s="1150">
        <v>12</v>
      </c>
      <c r="D37" s="1150">
        <v>14</v>
      </c>
      <c r="E37" s="562" t="s">
        <v>236</v>
      </c>
      <c r="F37" s="986">
        <v>1</v>
      </c>
      <c r="G37" s="118">
        <v>2</v>
      </c>
      <c r="H37" s="32">
        <v>32</v>
      </c>
      <c r="I37" s="575" t="s">
        <v>552</v>
      </c>
      <c r="J37" s="32" t="s">
        <v>574</v>
      </c>
      <c r="K37" s="32" t="s">
        <v>16</v>
      </c>
      <c r="L37" s="815" t="str">
        <f>E37&amp;I37&amp;J37</f>
        <v>Anglų kalba , 1/2 gr.   [[lekt.G.Pleikienė]]        seminarų kamb. 155</v>
      </c>
      <c r="M37" s="847"/>
      <c r="N37" s="328">
        <f>B37*100+C37</f>
        <v>512</v>
      </c>
      <c r="O37" s="555"/>
      <c r="P37" s="516"/>
    </row>
    <row r="38" spans="2:16" ht="13.5" customHeight="1" thickBot="1">
      <c r="B38" s="46">
        <v>5</v>
      </c>
      <c r="C38" s="46">
        <v>14</v>
      </c>
      <c r="D38" s="46"/>
      <c r="E38" s="1158" t="s">
        <v>11</v>
      </c>
      <c r="F38" s="1184"/>
      <c r="G38" s="1159"/>
      <c r="H38" s="47"/>
      <c r="I38" s="1160"/>
      <c r="J38" s="47"/>
      <c r="K38" s="47"/>
      <c r="L38" s="1161" t="str">
        <f t="shared" si="5"/>
        <v>E</v>
      </c>
      <c r="M38" s="1162"/>
      <c r="N38" s="1163">
        <f t="shared" si="6"/>
        <v>514</v>
      </c>
      <c r="O38" s="867"/>
      <c r="P38" s="516"/>
    </row>
    <row r="39" spans="2:16" ht="12.75" customHeight="1">
      <c r="B39" s="44">
        <v>1</v>
      </c>
      <c r="C39" s="44">
        <v>8</v>
      </c>
      <c r="D39" s="44">
        <v>12</v>
      </c>
      <c r="E39" s="1471" t="s">
        <v>179</v>
      </c>
      <c r="F39" s="1185">
        <v>1</v>
      </c>
      <c r="G39" s="455" t="s">
        <v>720</v>
      </c>
      <c r="H39" s="45">
        <v>64</v>
      </c>
      <c r="I39" s="45" t="s">
        <v>777</v>
      </c>
      <c r="J39" s="45" t="s">
        <v>283</v>
      </c>
      <c r="K39" s="45" t="s">
        <v>333</v>
      </c>
      <c r="L39" s="826" t="str">
        <f t="shared" si="5"/>
        <v> Bendroji chemija, lab. darbai         [[lekt. J. Kiuberis, doc. L. Vilčiauskas]]                   NChL</v>
      </c>
      <c r="M39" s="857"/>
      <c r="N39" s="1157">
        <f t="shared" si="6"/>
        <v>108</v>
      </c>
      <c r="O39" s="555"/>
      <c r="P39" s="516"/>
    </row>
    <row r="40" spans="2:16" ht="24" customHeight="1">
      <c r="B40" s="43">
        <v>1</v>
      </c>
      <c r="C40" s="43">
        <v>12</v>
      </c>
      <c r="D40" s="43">
        <v>14</v>
      </c>
      <c r="E40" s="1472" t="s">
        <v>842</v>
      </c>
      <c r="F40" s="986">
        <v>1</v>
      </c>
      <c r="G40" s="455" t="s">
        <v>720</v>
      </c>
      <c r="H40" s="32">
        <v>32</v>
      </c>
      <c r="I40" s="32" t="s">
        <v>144</v>
      </c>
      <c r="J40" s="32" t="s">
        <v>12</v>
      </c>
      <c r="K40" s="32" t="s">
        <v>16</v>
      </c>
      <c r="L40" s="697" t="str">
        <f t="shared" si="5"/>
        <v>Anglų kalba    [[doc.I.Rozgienė]]   AChA</v>
      </c>
      <c r="M40" s="805"/>
      <c r="N40" s="497">
        <f t="shared" si="6"/>
        <v>112</v>
      </c>
      <c r="O40" s="867"/>
      <c r="P40" s="516"/>
    </row>
    <row r="41" spans="2:16" ht="12.75" customHeight="1">
      <c r="B41" s="43">
        <v>1</v>
      </c>
      <c r="C41" s="43">
        <v>14</v>
      </c>
      <c r="D41" s="43">
        <v>16</v>
      </c>
      <c r="E41" s="1472" t="s">
        <v>628</v>
      </c>
      <c r="F41" s="986">
        <v>1</v>
      </c>
      <c r="G41" s="455" t="s">
        <v>720</v>
      </c>
      <c r="H41" s="32">
        <v>32</v>
      </c>
      <c r="I41" s="32" t="s">
        <v>883</v>
      </c>
      <c r="J41" s="630" t="s">
        <v>149</v>
      </c>
      <c r="K41" s="32" t="s">
        <v>13</v>
      </c>
      <c r="L41" s="697" t="str">
        <f>E41&amp;I41&amp;J41</f>
        <v>Matematika, seminaras  [doc.A. Kregždė]]   TGA</v>
      </c>
      <c r="M41" s="805"/>
      <c r="N41" s="497">
        <f>B41*100+C41</f>
        <v>114</v>
      </c>
      <c r="O41" s="555"/>
      <c r="P41" s="516"/>
    </row>
    <row r="42" spans="2:16" ht="12.75" customHeight="1">
      <c r="B42" s="43">
        <v>1</v>
      </c>
      <c r="C42" s="43">
        <v>16</v>
      </c>
      <c r="E42" s="1472" t="s">
        <v>11</v>
      </c>
      <c r="F42" s="986">
        <v>1</v>
      </c>
      <c r="G42" s="455" t="s">
        <v>720</v>
      </c>
      <c r="H42" s="32"/>
      <c r="L42" s="697" t="str">
        <f t="shared" si="5"/>
        <v>E</v>
      </c>
      <c r="M42" s="805"/>
      <c r="N42" s="497">
        <f t="shared" si="6"/>
        <v>116</v>
      </c>
      <c r="O42" s="555"/>
      <c r="P42" s="516"/>
    </row>
    <row r="43" spans="1:16" ht="12.75" customHeight="1">
      <c r="A43" s="15"/>
      <c r="B43" s="43">
        <v>2</v>
      </c>
      <c r="C43" s="43">
        <v>10</v>
      </c>
      <c r="D43" s="43">
        <v>12</v>
      </c>
      <c r="E43" s="1472" t="s">
        <v>631</v>
      </c>
      <c r="F43" s="986">
        <v>1</v>
      </c>
      <c r="G43" s="455" t="s">
        <v>720</v>
      </c>
      <c r="H43" s="32">
        <v>32</v>
      </c>
      <c r="I43" s="32" t="s">
        <v>883</v>
      </c>
      <c r="J43" s="32" t="s">
        <v>17</v>
      </c>
      <c r="K43" s="32" t="s">
        <v>13</v>
      </c>
      <c r="L43" s="697" t="str">
        <f t="shared" si="5"/>
        <v> Matematika, seminaras [doc.A. Kregždė]]   OChA</v>
      </c>
      <c r="M43" s="805"/>
      <c r="N43" s="497">
        <f t="shared" si="6"/>
        <v>210</v>
      </c>
      <c r="O43" s="867"/>
      <c r="P43" s="516"/>
    </row>
    <row r="44" spans="1:16" ht="12.75" customHeight="1">
      <c r="A44" s="733"/>
      <c r="B44" s="43">
        <v>2</v>
      </c>
      <c r="C44" s="43">
        <v>12</v>
      </c>
      <c r="D44" s="43">
        <v>14</v>
      </c>
      <c r="E44" s="1472" t="s">
        <v>632</v>
      </c>
      <c r="F44" s="986">
        <v>1</v>
      </c>
      <c r="G44" s="455" t="s">
        <v>720</v>
      </c>
      <c r="H44" s="32">
        <v>16</v>
      </c>
      <c r="I44" s="32" t="s">
        <v>771</v>
      </c>
      <c r="J44" s="32" t="s">
        <v>20</v>
      </c>
      <c r="K44" s="32" t="s">
        <v>333</v>
      </c>
      <c r="L44" s="697" t="str">
        <f t="shared" si="5"/>
        <v>  Bendroji chemija, seminaras[[prof. R. Raudonis]]  NChA</v>
      </c>
      <c r="M44" s="805"/>
      <c r="N44" s="497">
        <f t="shared" si="6"/>
        <v>212</v>
      </c>
      <c r="O44" s="555"/>
      <c r="P44" s="516"/>
    </row>
    <row r="45" spans="1:16" ht="12" customHeight="1">
      <c r="A45" s="15"/>
      <c r="B45" s="43">
        <v>2</v>
      </c>
      <c r="C45" s="43">
        <v>14</v>
      </c>
      <c r="E45" s="1472" t="s">
        <v>11</v>
      </c>
      <c r="G45" s="118"/>
      <c r="H45" s="32"/>
      <c r="L45" s="697" t="str">
        <f t="shared" si="5"/>
        <v>E</v>
      </c>
      <c r="M45" s="805"/>
      <c r="N45" s="497">
        <f t="shared" si="6"/>
        <v>214</v>
      </c>
      <c r="O45" s="867"/>
      <c r="P45" s="516"/>
    </row>
    <row r="46" spans="1:16" ht="12.75" customHeight="1">
      <c r="A46" s="1" t="s">
        <v>475</v>
      </c>
      <c r="B46" s="43">
        <v>3</v>
      </c>
      <c r="C46" s="43">
        <v>12</v>
      </c>
      <c r="D46" s="43">
        <v>14</v>
      </c>
      <c r="E46" s="1472" t="s">
        <v>898</v>
      </c>
      <c r="F46" s="986">
        <v>1</v>
      </c>
      <c r="G46" s="455" t="s">
        <v>720</v>
      </c>
      <c r="H46" s="32">
        <v>32</v>
      </c>
      <c r="I46" s="32" t="s">
        <v>771</v>
      </c>
      <c r="J46" s="32" t="s">
        <v>12</v>
      </c>
      <c r="K46" s="32" t="s">
        <v>333</v>
      </c>
      <c r="L46" s="697" t="str">
        <f t="shared" si="5"/>
        <v> [1] Bendroji chemija, seminaras  1/2 sav.                        [[prof. R. Raudonis]]  AChA</v>
      </c>
      <c r="M46" s="805"/>
      <c r="N46" s="497">
        <f t="shared" si="6"/>
        <v>312</v>
      </c>
      <c r="O46" s="555" t="s">
        <v>347</v>
      </c>
      <c r="P46" s="516"/>
    </row>
    <row r="47" spans="2:16" ht="12.75" customHeight="1">
      <c r="B47" s="43">
        <v>3</v>
      </c>
      <c r="C47" s="43">
        <v>14</v>
      </c>
      <c r="D47" s="43">
        <v>18</v>
      </c>
      <c r="E47" s="1472" t="s">
        <v>800</v>
      </c>
      <c r="F47" s="986">
        <v>1</v>
      </c>
      <c r="G47" s="455" t="s">
        <v>720</v>
      </c>
      <c r="H47" s="32">
        <v>32</v>
      </c>
      <c r="I47" s="32" t="s">
        <v>106</v>
      </c>
      <c r="J47" s="32" t="s">
        <v>96</v>
      </c>
      <c r="K47" s="32" t="s">
        <v>277</v>
      </c>
      <c r="L47" s="697" t="str">
        <f t="shared" si="5"/>
        <v>Nanomedžiagų chemijos studijų įvadas, seminaras, kompiuterių praktika 1/2 sav.     [[doc. V.Kubilius]]   MIF 1kl.</v>
      </c>
      <c r="M47" s="805"/>
      <c r="N47" s="497">
        <f t="shared" si="6"/>
        <v>314</v>
      </c>
      <c r="O47" s="555"/>
      <c r="P47" s="516"/>
    </row>
    <row r="48" spans="2:16" ht="12" customHeight="1">
      <c r="B48" s="43">
        <v>3</v>
      </c>
      <c r="C48" s="43">
        <v>18</v>
      </c>
      <c r="E48" s="1472" t="s">
        <v>11</v>
      </c>
      <c r="G48" s="118"/>
      <c r="H48" s="32"/>
      <c r="L48" s="697" t="str">
        <f t="shared" si="5"/>
        <v>E</v>
      </c>
      <c r="M48" s="805"/>
      <c r="N48" s="497">
        <f t="shared" si="6"/>
        <v>318</v>
      </c>
      <c r="O48" s="555"/>
      <c r="P48" s="516"/>
    </row>
    <row r="49" spans="2:16" ht="12" customHeight="1">
      <c r="B49" s="43">
        <v>4</v>
      </c>
      <c r="C49" s="43">
        <v>12</v>
      </c>
      <c r="D49" s="43">
        <v>14</v>
      </c>
      <c r="E49" s="1472" t="s">
        <v>842</v>
      </c>
      <c r="F49" s="986">
        <v>1</v>
      </c>
      <c r="G49" s="455" t="s">
        <v>720</v>
      </c>
      <c r="H49" s="32">
        <v>32</v>
      </c>
      <c r="I49" s="32" t="s">
        <v>144</v>
      </c>
      <c r="J49" s="32" t="s">
        <v>14</v>
      </c>
      <c r="K49" s="32" t="s">
        <v>16</v>
      </c>
      <c r="L49" s="697" t="str">
        <f t="shared" si="5"/>
        <v>Anglų kalba    [[doc.I.Rozgienė]]   PChA</v>
      </c>
      <c r="M49" s="805"/>
      <c r="N49" s="497">
        <f t="shared" si="6"/>
        <v>412</v>
      </c>
      <c r="O49" s="867"/>
      <c r="P49" s="516"/>
    </row>
    <row r="50" spans="2:16" ht="12" customHeight="1">
      <c r="B50" s="43">
        <v>4</v>
      </c>
      <c r="C50" s="43">
        <v>14</v>
      </c>
      <c r="E50" s="1472" t="s">
        <v>11</v>
      </c>
      <c r="G50" s="118"/>
      <c r="H50" s="32"/>
      <c r="L50" s="697" t="str">
        <f>E50&amp;I50&amp;J50</f>
        <v>E</v>
      </c>
      <c r="M50" s="805"/>
      <c r="N50" s="497">
        <f>B50*100+C50</f>
        <v>414</v>
      </c>
      <c r="O50" s="867"/>
      <c r="P50" s="516"/>
    </row>
    <row r="51" spans="1:16" ht="12" customHeight="1">
      <c r="A51" s="1" t="s">
        <v>587</v>
      </c>
      <c r="B51" s="43">
        <v>5</v>
      </c>
      <c r="C51" s="43">
        <v>10</v>
      </c>
      <c r="D51" s="43">
        <v>12</v>
      </c>
      <c r="E51" s="1472" t="s">
        <v>348</v>
      </c>
      <c r="F51" s="986">
        <v>1</v>
      </c>
      <c r="G51" s="455" t="s">
        <v>721</v>
      </c>
      <c r="H51" s="32">
        <v>32</v>
      </c>
      <c r="I51" s="601" t="s">
        <v>724</v>
      </c>
      <c r="J51" s="994">
        <v>0</v>
      </c>
      <c r="K51" s="32" t="s">
        <v>333</v>
      </c>
      <c r="L51" s="556" t="str">
        <f>E51&amp;I51&amp;J51</f>
        <v>Nanomedžiagų chemijos studijų įvadas   [[ {09-10 mėn.} TChA doc.A.Žalga;                {11-12 mėn.} NChA doc.A.Gruodis]]       0</v>
      </c>
      <c r="M51" s="808"/>
      <c r="N51" s="74">
        <f>B51*100+C51</f>
        <v>510</v>
      </c>
      <c r="O51" s="555" t="s">
        <v>588</v>
      </c>
      <c r="P51" s="516"/>
    </row>
    <row r="52" spans="2:16" ht="13.5" customHeight="1" thickBot="1">
      <c r="B52" s="46">
        <v>5</v>
      </c>
      <c r="C52" s="46">
        <v>12</v>
      </c>
      <c r="D52" s="46"/>
      <c r="E52" s="1473" t="s">
        <v>11</v>
      </c>
      <c r="F52" s="1184">
        <v>1</v>
      </c>
      <c r="G52" s="1177" t="s">
        <v>720</v>
      </c>
      <c r="H52" s="47"/>
      <c r="I52" s="47"/>
      <c r="J52" s="47"/>
      <c r="K52" s="47"/>
      <c r="L52" s="1167" t="str">
        <f t="shared" si="5"/>
        <v>E</v>
      </c>
      <c r="M52" s="1168"/>
      <c r="N52" s="878">
        <f t="shared" si="6"/>
        <v>512</v>
      </c>
      <c r="O52" s="555"/>
      <c r="P52" s="516"/>
    </row>
    <row r="53" spans="2:16" ht="12" customHeight="1">
      <c r="B53" s="44">
        <v>1</v>
      </c>
      <c r="C53" s="44">
        <v>8</v>
      </c>
      <c r="D53" s="44">
        <v>10</v>
      </c>
      <c r="E53" s="1154" t="s">
        <v>11</v>
      </c>
      <c r="F53" s="1185"/>
      <c r="G53" s="1164"/>
      <c r="H53" s="45"/>
      <c r="I53" s="45"/>
      <c r="J53" s="45"/>
      <c r="K53" s="45"/>
      <c r="L53" s="1165" t="str">
        <f aca="true" t="shared" si="7" ref="L53:L74">E53&amp;I53&amp;J53</f>
        <v>E</v>
      </c>
      <c r="M53" s="1166"/>
      <c r="N53" s="1154">
        <f aca="true" t="shared" si="8" ref="N53:N74">B53*100+C53</f>
        <v>108</v>
      </c>
      <c r="O53" s="555"/>
      <c r="P53" s="516"/>
    </row>
    <row r="54" spans="2:16" ht="12.75" customHeight="1">
      <c r="B54" s="43">
        <v>1</v>
      </c>
      <c r="C54" s="43">
        <v>10</v>
      </c>
      <c r="D54" s="43">
        <v>14</v>
      </c>
      <c r="E54" s="1472" t="s">
        <v>800</v>
      </c>
      <c r="F54" s="986">
        <v>1</v>
      </c>
      <c r="G54" s="455" t="s">
        <v>720</v>
      </c>
      <c r="H54" s="32">
        <v>32</v>
      </c>
      <c r="I54" s="32" t="s">
        <v>106</v>
      </c>
      <c r="J54" s="32" t="s">
        <v>96</v>
      </c>
      <c r="K54" s="32" t="s">
        <v>277</v>
      </c>
      <c r="L54" s="697" t="str">
        <f t="shared" si="7"/>
        <v>Nanomedžiagų chemijos studijų įvadas, seminaras, kompiuterių praktika 1/2 sav.     [[doc. V.Kubilius]]   MIF 1kl.</v>
      </c>
      <c r="M54" s="805"/>
      <c r="N54" s="497">
        <f t="shared" si="8"/>
        <v>110</v>
      </c>
      <c r="O54" s="555"/>
      <c r="P54" s="516"/>
    </row>
    <row r="55" spans="2:16" ht="14.25" customHeight="1">
      <c r="B55" s="43">
        <v>1</v>
      </c>
      <c r="C55" s="43">
        <v>14</v>
      </c>
      <c r="D55" s="43">
        <v>16</v>
      </c>
      <c r="E55" s="74" t="s">
        <v>237</v>
      </c>
      <c r="F55" s="986">
        <v>1</v>
      </c>
      <c r="G55" s="455" t="s">
        <v>721</v>
      </c>
      <c r="H55" s="32">
        <v>32</v>
      </c>
      <c r="I55" s="32" t="s">
        <v>144</v>
      </c>
      <c r="J55" s="32" t="s">
        <v>12</v>
      </c>
      <c r="K55" s="32" t="s">
        <v>16</v>
      </c>
      <c r="L55" s="556" t="str">
        <f t="shared" si="7"/>
        <v> Anglų kalba, 1/2 gr.   [[doc.I.Rozgienė]]   AChA</v>
      </c>
      <c r="M55" s="808"/>
      <c r="N55" s="74">
        <f t="shared" si="8"/>
        <v>114</v>
      </c>
      <c r="O55" s="555"/>
      <c r="P55" s="516"/>
    </row>
    <row r="56" spans="2:16" ht="12.75" customHeight="1">
      <c r="B56" s="43">
        <v>1</v>
      </c>
      <c r="C56" s="43">
        <v>16</v>
      </c>
      <c r="D56" s="43">
        <v>20</v>
      </c>
      <c r="E56" s="74" t="s">
        <v>346</v>
      </c>
      <c r="F56" s="986">
        <v>1</v>
      </c>
      <c r="G56" s="455" t="s">
        <v>721</v>
      </c>
      <c r="H56" s="32"/>
      <c r="I56" s="32" t="s">
        <v>773</v>
      </c>
      <c r="J56" s="32" t="s">
        <v>283</v>
      </c>
      <c r="K56" s="32" t="s">
        <v>333</v>
      </c>
      <c r="L56" s="556" t="str">
        <f t="shared" si="7"/>
        <v> Bendroji chemija, lab.  darbai   [[lekt. R. Voronovič, F. Ambrulevičius]]       NChL</v>
      </c>
      <c r="M56" s="808"/>
      <c r="N56" s="74">
        <f t="shared" si="8"/>
        <v>116</v>
      </c>
      <c r="O56" s="555"/>
      <c r="P56" s="516"/>
    </row>
    <row r="57" spans="2:16" ht="12.75" customHeight="1">
      <c r="B57" s="43">
        <v>1</v>
      </c>
      <c r="C57" s="43">
        <v>20</v>
      </c>
      <c r="E57" s="74" t="s">
        <v>11</v>
      </c>
      <c r="F57" s="986">
        <v>1</v>
      </c>
      <c r="G57" s="455" t="s">
        <v>721</v>
      </c>
      <c r="H57" s="32"/>
      <c r="L57" s="556" t="str">
        <f t="shared" si="7"/>
        <v>E</v>
      </c>
      <c r="M57" s="808"/>
      <c r="N57" s="74">
        <f t="shared" si="8"/>
        <v>120</v>
      </c>
      <c r="O57" s="555"/>
      <c r="P57" s="516"/>
    </row>
    <row r="58" spans="2:16" ht="17.25" customHeight="1">
      <c r="B58" s="43">
        <v>2</v>
      </c>
      <c r="C58" s="43">
        <v>10</v>
      </c>
      <c r="D58" s="43">
        <v>12</v>
      </c>
      <c r="E58" s="74" t="s">
        <v>237</v>
      </c>
      <c r="F58" s="986">
        <v>1</v>
      </c>
      <c r="G58" s="455" t="s">
        <v>721</v>
      </c>
      <c r="H58" s="32">
        <v>32</v>
      </c>
      <c r="I58" s="32" t="s">
        <v>144</v>
      </c>
      <c r="J58" s="32" t="s">
        <v>149</v>
      </c>
      <c r="K58" s="32" t="s">
        <v>16</v>
      </c>
      <c r="L58" s="556" t="str">
        <f t="shared" si="7"/>
        <v> Anglų kalba, 1/2 gr.   [[doc.I.Rozgienė]]   TGA</v>
      </c>
      <c r="M58" s="808"/>
      <c r="N58" s="74">
        <f t="shared" si="8"/>
        <v>210</v>
      </c>
      <c r="O58" s="555"/>
      <c r="P58" s="516"/>
    </row>
    <row r="59" spans="2:16" ht="21" customHeight="1">
      <c r="B59" s="43">
        <v>2</v>
      </c>
      <c r="C59" s="43">
        <v>12</v>
      </c>
      <c r="D59" s="43">
        <v>14</v>
      </c>
      <c r="E59" s="74" t="s">
        <v>633</v>
      </c>
      <c r="F59" s="986">
        <v>1</v>
      </c>
      <c r="G59" s="455" t="s">
        <v>721</v>
      </c>
      <c r="H59" s="32">
        <v>32</v>
      </c>
      <c r="I59" s="32" t="s">
        <v>460</v>
      </c>
      <c r="J59" s="601" t="s">
        <v>18</v>
      </c>
      <c r="K59" s="32" t="s">
        <v>13</v>
      </c>
      <c r="L59" s="556" t="str">
        <f>E59&amp;I59&amp;J59</f>
        <v>11,45 val.  Matematika, seminaras  [doc.P.Katauskis]]   FChA</v>
      </c>
      <c r="M59" s="808"/>
      <c r="N59" s="74">
        <f>B59*100+C59</f>
        <v>212</v>
      </c>
      <c r="O59" s="1027"/>
      <c r="P59" s="516"/>
    </row>
    <row r="60" spans="1:16" ht="18" customHeight="1">
      <c r="A60" s="15"/>
      <c r="B60" s="43">
        <v>2</v>
      </c>
      <c r="C60" s="43">
        <v>14</v>
      </c>
      <c r="D60" s="43">
        <v>16</v>
      </c>
      <c r="E60" s="74" t="s">
        <v>634</v>
      </c>
      <c r="F60" s="986">
        <v>1</v>
      </c>
      <c r="G60" s="455" t="s">
        <v>721</v>
      </c>
      <c r="H60" s="32">
        <v>32</v>
      </c>
      <c r="I60" s="32" t="s">
        <v>217</v>
      </c>
      <c r="J60" s="32" t="s">
        <v>19</v>
      </c>
      <c r="K60" s="32" t="s">
        <v>333</v>
      </c>
      <c r="L60" s="556" t="str">
        <f t="shared" si="7"/>
        <v>[2] Bendroji chemija, seminaras  1/2 sav.[[prof.R.Raudonis]]  KDA</v>
      </c>
      <c r="M60" s="808"/>
      <c r="N60" s="74">
        <f t="shared" si="8"/>
        <v>214</v>
      </c>
      <c r="O60" s="555"/>
      <c r="P60" s="516"/>
    </row>
    <row r="61" spans="1:16" ht="15.75" customHeight="1">
      <c r="A61" s="1" t="s">
        <v>510</v>
      </c>
      <c r="B61" s="43">
        <v>2</v>
      </c>
      <c r="C61" s="43">
        <v>16</v>
      </c>
      <c r="D61" s="43">
        <v>20</v>
      </c>
      <c r="E61" s="74" t="s">
        <v>799</v>
      </c>
      <c r="F61" s="986">
        <v>1</v>
      </c>
      <c r="G61" s="455" t="s">
        <v>721</v>
      </c>
      <c r="H61" s="32">
        <v>32</v>
      </c>
      <c r="I61" s="32" t="s">
        <v>220</v>
      </c>
      <c r="J61" s="32" t="s">
        <v>96</v>
      </c>
      <c r="K61" s="32" t="s">
        <v>277</v>
      </c>
      <c r="L61" s="556" t="str">
        <f t="shared" si="7"/>
        <v>Nanomedžiagų chemijos studijų įvadas,kompiuterinė praktika,   1/2 sav.          [[doc.V.Kubilius]]   MIF 1kl.</v>
      </c>
      <c r="M61" s="808"/>
      <c r="N61" s="74">
        <f t="shared" si="8"/>
        <v>216</v>
      </c>
      <c r="O61" s="555"/>
      <c r="P61" s="516"/>
    </row>
    <row r="62" spans="2:16" ht="12.75" customHeight="1">
      <c r="B62" s="43">
        <v>2</v>
      </c>
      <c r="C62" s="43">
        <v>20</v>
      </c>
      <c r="D62" s="60"/>
      <c r="E62" s="74" t="s">
        <v>11</v>
      </c>
      <c r="F62" s="986">
        <v>1</v>
      </c>
      <c r="G62" s="455" t="s">
        <v>721</v>
      </c>
      <c r="H62" s="32"/>
      <c r="L62" s="556" t="str">
        <f t="shared" si="7"/>
        <v>E</v>
      </c>
      <c r="M62" s="808"/>
      <c r="N62" s="74">
        <f t="shared" si="8"/>
        <v>220</v>
      </c>
      <c r="O62" s="555"/>
      <c r="P62" s="516"/>
    </row>
    <row r="63" spans="2:16" ht="18.75" customHeight="1">
      <c r="B63" s="43">
        <v>3</v>
      </c>
      <c r="C63" s="43">
        <v>12</v>
      </c>
      <c r="D63" s="43">
        <v>14</v>
      </c>
      <c r="E63" s="74" t="s">
        <v>455</v>
      </c>
      <c r="F63" s="986">
        <v>1</v>
      </c>
      <c r="G63" s="455" t="s">
        <v>721</v>
      </c>
      <c r="H63" s="32">
        <v>32</v>
      </c>
      <c r="I63" s="32" t="s">
        <v>144</v>
      </c>
      <c r="J63" s="32" t="s">
        <v>150</v>
      </c>
      <c r="K63" s="32" t="s">
        <v>16</v>
      </c>
      <c r="L63" s="556" t="str">
        <f t="shared" si="7"/>
        <v>  Anglų kalba, 1/2 gr.   [[doc.I.Rozgienė]]   ASA</v>
      </c>
      <c r="M63" s="808"/>
      <c r="N63" s="74">
        <f t="shared" si="8"/>
        <v>312</v>
      </c>
      <c r="O63" s="555"/>
      <c r="P63" s="516"/>
    </row>
    <row r="64" spans="2:16" ht="12.75" customHeight="1">
      <c r="B64" s="43">
        <v>3</v>
      </c>
      <c r="C64" s="43">
        <v>14</v>
      </c>
      <c r="D64" s="43">
        <v>16</v>
      </c>
      <c r="E64" s="74" t="s">
        <v>635</v>
      </c>
      <c r="F64" s="986">
        <v>1</v>
      </c>
      <c r="G64" s="455" t="s">
        <v>721</v>
      </c>
      <c r="H64" s="32">
        <v>32</v>
      </c>
      <c r="I64" s="32" t="s">
        <v>217</v>
      </c>
      <c r="J64" s="32" t="s">
        <v>18</v>
      </c>
      <c r="K64" s="32" t="s">
        <v>333</v>
      </c>
      <c r="L64" s="556" t="str">
        <f t="shared" si="7"/>
        <v>Bendroji chemija, seminaras                           [[prof.R.Raudonis]]  FChA</v>
      </c>
      <c r="M64" s="808"/>
      <c r="N64" s="74">
        <f t="shared" si="8"/>
        <v>314</v>
      </c>
      <c r="O64" s="555"/>
      <c r="P64" s="516"/>
    </row>
    <row r="65" spans="2:16" ht="12.75" customHeight="1">
      <c r="B65" s="43">
        <v>3</v>
      </c>
      <c r="C65" s="43">
        <v>16</v>
      </c>
      <c r="E65" s="74" t="s">
        <v>11</v>
      </c>
      <c r="F65" s="986">
        <v>1</v>
      </c>
      <c r="G65" s="455" t="s">
        <v>721</v>
      </c>
      <c r="H65" s="32"/>
      <c r="L65" s="556" t="str">
        <f t="shared" si="7"/>
        <v>E</v>
      </c>
      <c r="M65" s="808"/>
      <c r="N65" s="74">
        <f t="shared" si="8"/>
        <v>316</v>
      </c>
      <c r="O65" s="555"/>
      <c r="P65" s="516"/>
    </row>
    <row r="66" spans="2:16" ht="12.75" customHeight="1">
      <c r="B66" s="43">
        <v>4</v>
      </c>
      <c r="C66" s="43">
        <v>12</v>
      </c>
      <c r="D66" s="43">
        <v>14</v>
      </c>
      <c r="E66" s="74" t="s">
        <v>636</v>
      </c>
      <c r="F66" s="986">
        <v>1</v>
      </c>
      <c r="G66" s="455" t="s">
        <v>721</v>
      </c>
      <c r="H66" s="32">
        <v>32</v>
      </c>
      <c r="I66" s="32" t="s">
        <v>460</v>
      </c>
      <c r="J66" s="32" t="s">
        <v>149</v>
      </c>
      <c r="K66" s="32" t="s">
        <v>13</v>
      </c>
      <c r="L66" s="556" t="str">
        <f t="shared" si="7"/>
        <v>Matematika, seminaras    [doc.P.Katauskis]]   TGA</v>
      </c>
      <c r="M66" s="808"/>
      <c r="N66" s="74">
        <f t="shared" si="8"/>
        <v>412</v>
      </c>
      <c r="O66" s="555"/>
      <c r="P66" s="516"/>
    </row>
    <row r="67" spans="2:16" ht="18" customHeight="1">
      <c r="B67" s="43">
        <v>4</v>
      </c>
      <c r="C67" s="43">
        <v>14</v>
      </c>
      <c r="D67" s="43">
        <v>16</v>
      </c>
      <c r="E67" s="74" t="s">
        <v>843</v>
      </c>
      <c r="F67" s="986">
        <v>1</v>
      </c>
      <c r="G67" s="455" t="s">
        <v>721</v>
      </c>
      <c r="H67" s="32">
        <v>32</v>
      </c>
      <c r="I67" s="32" t="s">
        <v>144</v>
      </c>
      <c r="J67" s="32" t="s">
        <v>14</v>
      </c>
      <c r="K67" s="32" t="s">
        <v>16</v>
      </c>
      <c r="L67" s="556" t="str">
        <f t="shared" si="7"/>
        <v> Anglų kalba   [[doc.I.Rozgienė]]   PChA</v>
      </c>
      <c r="M67" s="808"/>
      <c r="N67" s="74">
        <f t="shared" si="8"/>
        <v>414</v>
      </c>
      <c r="O67" s="555"/>
      <c r="P67" s="516"/>
    </row>
    <row r="68" spans="2:16" ht="18" customHeight="1">
      <c r="B68" s="43">
        <v>4</v>
      </c>
      <c r="C68" s="43">
        <v>16</v>
      </c>
      <c r="E68" s="74" t="s">
        <v>11</v>
      </c>
      <c r="G68" s="455"/>
      <c r="H68" s="32"/>
      <c r="L68" s="556" t="str">
        <f>E68&amp;I68&amp;J68</f>
        <v>E</v>
      </c>
      <c r="M68" s="808"/>
      <c r="N68" s="74">
        <f>B68*100+C68</f>
        <v>416</v>
      </c>
      <c r="O68" s="555"/>
      <c r="P68" s="516"/>
    </row>
    <row r="69" spans="1:16" ht="12" customHeight="1">
      <c r="A69" s="1" t="s">
        <v>587</v>
      </c>
      <c r="B69" s="43">
        <v>5</v>
      </c>
      <c r="C69" s="43">
        <v>10</v>
      </c>
      <c r="D69" s="43">
        <v>12</v>
      </c>
      <c r="E69" s="74" t="s">
        <v>348</v>
      </c>
      <c r="F69" s="986">
        <v>1</v>
      </c>
      <c r="G69" s="455" t="s">
        <v>721</v>
      </c>
      <c r="H69" s="32">
        <v>32</v>
      </c>
      <c r="I69" s="601" t="s">
        <v>725</v>
      </c>
      <c r="J69" s="994">
        <v>0</v>
      </c>
      <c r="K69" s="32" t="s">
        <v>333</v>
      </c>
      <c r="L69" s="556" t="str">
        <f t="shared" si="7"/>
        <v>Nanomedžiagų chemijos studijų įvadas   [[ {09-10 mėn.}TChA doc.A.Žalga;                {11-12 mėn.} NChA doc.A.Gruodis]]       0</v>
      </c>
      <c r="M69" s="808"/>
      <c r="N69" s="74">
        <f t="shared" si="8"/>
        <v>510</v>
      </c>
      <c r="O69" s="555" t="s">
        <v>588</v>
      </c>
      <c r="P69" s="516"/>
    </row>
    <row r="70" spans="2:16" ht="12" customHeight="1" thickBot="1">
      <c r="B70" s="46">
        <v>5</v>
      </c>
      <c r="C70" s="46">
        <v>12</v>
      </c>
      <c r="D70" s="46"/>
      <c r="E70" s="876" t="s">
        <v>11</v>
      </c>
      <c r="F70" s="1184"/>
      <c r="G70" s="1177"/>
      <c r="H70" s="47"/>
      <c r="I70" s="47"/>
      <c r="J70" s="47"/>
      <c r="K70" s="47"/>
      <c r="L70" s="1178" t="str">
        <f t="shared" si="7"/>
        <v>E</v>
      </c>
      <c r="M70" s="1179"/>
      <c r="N70" s="876">
        <f t="shared" si="8"/>
        <v>512</v>
      </c>
      <c r="O70" s="555"/>
      <c r="P70" s="516"/>
    </row>
    <row r="71" spans="1:16" s="4" customFormat="1" ht="12.75" customHeight="1">
      <c r="A71" s="29" t="s">
        <v>177</v>
      </c>
      <c r="B71" s="43">
        <v>1</v>
      </c>
      <c r="C71" s="43">
        <v>13</v>
      </c>
      <c r="D71" s="43">
        <v>19</v>
      </c>
      <c r="E71" s="499" t="s">
        <v>527</v>
      </c>
      <c r="F71" s="986">
        <v>1</v>
      </c>
      <c r="G71" s="129" t="s">
        <v>138</v>
      </c>
      <c r="H71" s="32">
        <v>32</v>
      </c>
      <c r="I71" s="32"/>
      <c r="J71" s="1206" t="s">
        <v>732</v>
      </c>
      <c r="K71" s="32" t="s">
        <v>507</v>
      </c>
      <c r="L71" s="818" t="str">
        <f t="shared" si="7"/>
        <v>Bendroji biologija,   lab.darbai  (trys grupės)       GMC, Saulėtekio al.7, aud. C264   </v>
      </c>
      <c r="M71" s="850"/>
      <c r="N71" s="499">
        <f t="shared" si="8"/>
        <v>113</v>
      </c>
      <c r="O71" s="555"/>
      <c r="P71" s="516"/>
    </row>
    <row r="72" spans="2:16" ht="12.75" customHeight="1">
      <c r="B72" s="44">
        <v>1</v>
      </c>
      <c r="C72" s="44">
        <v>19</v>
      </c>
      <c r="D72" s="44"/>
      <c r="E72" s="1173" t="s">
        <v>11</v>
      </c>
      <c r="F72" s="1185">
        <v>1</v>
      </c>
      <c r="G72" s="1174" t="s">
        <v>138</v>
      </c>
      <c r="H72" s="45"/>
      <c r="I72" s="45"/>
      <c r="J72" s="45"/>
      <c r="K72" s="45"/>
      <c r="L72" s="1175" t="str">
        <f t="shared" si="7"/>
        <v>E</v>
      </c>
      <c r="M72" s="1176"/>
      <c r="N72" s="1173">
        <f t="shared" si="8"/>
        <v>119</v>
      </c>
      <c r="O72" s="555"/>
      <c r="P72" s="516"/>
    </row>
    <row r="73" spans="1:16" ht="14.25" customHeight="1">
      <c r="A73" s="1" t="s">
        <v>267</v>
      </c>
      <c r="B73" s="43">
        <v>2</v>
      </c>
      <c r="C73" s="43">
        <v>12</v>
      </c>
      <c r="D73" s="43">
        <v>14</v>
      </c>
      <c r="E73" s="499" t="s">
        <v>266</v>
      </c>
      <c r="F73" s="986">
        <v>1</v>
      </c>
      <c r="G73" s="129" t="s">
        <v>138</v>
      </c>
      <c r="H73" s="32">
        <v>32</v>
      </c>
      <c r="I73" s="32" t="s">
        <v>144</v>
      </c>
      <c r="J73" s="32" t="s">
        <v>149</v>
      </c>
      <c r="K73" s="32" t="s">
        <v>16</v>
      </c>
      <c r="L73" s="818" t="str">
        <f t="shared" si="7"/>
        <v>Anglų kalba 1/3 jungt. gr.[[doc.I.Rozgienė]]   TGA</v>
      </c>
      <c r="M73" s="850"/>
      <c r="N73" s="499">
        <f t="shared" si="8"/>
        <v>212</v>
      </c>
      <c r="O73" s="555"/>
      <c r="P73" s="516"/>
    </row>
    <row r="74" spans="1:16" ht="16.5" customHeight="1">
      <c r="A74" s="29"/>
      <c r="B74" s="43">
        <v>2</v>
      </c>
      <c r="C74" s="43">
        <v>14</v>
      </c>
      <c r="D74" s="43">
        <v>16</v>
      </c>
      <c r="E74" s="499" t="s">
        <v>142</v>
      </c>
      <c r="F74" s="986">
        <v>1</v>
      </c>
      <c r="G74" s="129" t="s">
        <v>138</v>
      </c>
      <c r="H74" s="32">
        <v>32</v>
      </c>
      <c r="I74" s="32" t="s">
        <v>144</v>
      </c>
      <c r="J74" s="32" t="s">
        <v>149</v>
      </c>
      <c r="K74" s="32" t="s">
        <v>16</v>
      </c>
      <c r="L74" s="818" t="str">
        <f t="shared" si="7"/>
        <v>Anglų kalba                        [[doc.I.Rozgienė]]   TGA</v>
      </c>
      <c r="M74" s="850"/>
      <c r="N74" s="499">
        <f t="shared" si="8"/>
        <v>214</v>
      </c>
      <c r="O74" s="555"/>
      <c r="P74" s="516"/>
    </row>
    <row r="75" spans="2:16" ht="12.75" customHeight="1">
      <c r="B75" s="43">
        <v>2</v>
      </c>
      <c r="C75" s="43">
        <v>16</v>
      </c>
      <c r="D75" s="43">
        <v>20</v>
      </c>
      <c r="E75" s="499" t="s">
        <v>141</v>
      </c>
      <c r="F75" s="986">
        <v>1</v>
      </c>
      <c r="G75" s="129" t="s">
        <v>138</v>
      </c>
      <c r="H75" s="32">
        <v>64</v>
      </c>
      <c r="I75" s="32" t="s">
        <v>773</v>
      </c>
      <c r="J75" s="32" t="s">
        <v>283</v>
      </c>
      <c r="K75" s="32" t="s">
        <v>333</v>
      </c>
      <c r="L75" s="818" t="str">
        <f aca="true" t="shared" si="9" ref="L75:L86">E75&amp;I75&amp;J75</f>
        <v>Bendroji chemija, lab.darbai     [[lekt. R. Voronovič, F. Ambrulevičius]]       NChL</v>
      </c>
      <c r="M75" s="850"/>
      <c r="N75" s="499">
        <f aca="true" t="shared" si="10" ref="N75:N86">B75*100+C75</f>
        <v>216</v>
      </c>
      <c r="O75" s="555"/>
      <c r="P75" s="516"/>
    </row>
    <row r="76" spans="2:16" s="4" customFormat="1" ht="12.75" customHeight="1">
      <c r="B76" s="43">
        <v>2</v>
      </c>
      <c r="C76" s="43">
        <v>20</v>
      </c>
      <c r="D76" s="43"/>
      <c r="E76" s="499" t="s">
        <v>11</v>
      </c>
      <c r="F76" s="986">
        <v>1</v>
      </c>
      <c r="G76" s="129" t="s">
        <v>138</v>
      </c>
      <c r="H76" s="32"/>
      <c r="I76" s="32"/>
      <c r="J76" s="32"/>
      <c r="K76" s="32"/>
      <c r="L76" s="818" t="str">
        <f t="shared" si="9"/>
        <v>E</v>
      </c>
      <c r="M76" s="850"/>
      <c r="N76" s="499">
        <f t="shared" si="10"/>
        <v>220</v>
      </c>
      <c r="O76" s="555"/>
      <c r="P76" s="516"/>
    </row>
    <row r="77" spans="2:16" ht="12.75" customHeight="1">
      <c r="B77" s="43">
        <v>3</v>
      </c>
      <c r="C77" s="43">
        <v>12</v>
      </c>
      <c r="D77" s="43">
        <v>14</v>
      </c>
      <c r="E77" s="499" t="s">
        <v>637</v>
      </c>
      <c r="F77" s="986">
        <v>1</v>
      </c>
      <c r="G77" s="129" t="s">
        <v>138</v>
      </c>
      <c r="H77" s="32">
        <v>32</v>
      </c>
      <c r="I77" s="32" t="s">
        <v>116</v>
      </c>
      <c r="J77" s="32" t="s">
        <v>20</v>
      </c>
      <c r="K77" s="32" t="s">
        <v>13</v>
      </c>
      <c r="L77" s="818" t="str">
        <f t="shared" si="9"/>
        <v>Matematika, seminaras                        [[doc.A.Kavaliauskas]]            NChA</v>
      </c>
      <c r="M77" s="850"/>
      <c r="N77" s="499">
        <f t="shared" si="10"/>
        <v>312</v>
      </c>
      <c r="O77" s="555"/>
      <c r="P77" s="516"/>
    </row>
    <row r="78" spans="2:16" ht="12" customHeight="1">
      <c r="B78" s="43">
        <v>3</v>
      </c>
      <c r="C78" s="43">
        <v>14</v>
      </c>
      <c r="D78" s="43">
        <v>16</v>
      </c>
      <c r="E78" s="499" t="s">
        <v>250</v>
      </c>
      <c r="F78" s="986">
        <v>1</v>
      </c>
      <c r="G78" s="129" t="s">
        <v>138</v>
      </c>
      <c r="H78" s="32">
        <v>32</v>
      </c>
      <c r="I78" s="32" t="s">
        <v>144</v>
      </c>
      <c r="J78" s="32" t="s">
        <v>150</v>
      </c>
      <c r="K78" s="32" t="s">
        <v>16</v>
      </c>
      <c r="L78" s="818" t="str">
        <f>E78&amp;I78&amp;J78</f>
        <v> Anglų kalba                        [[doc.I.Rozgienė]]   ASA</v>
      </c>
      <c r="M78" s="850"/>
      <c r="N78" s="499">
        <f>B78*100+C78</f>
        <v>314</v>
      </c>
      <c r="O78" s="555"/>
      <c r="P78" s="516"/>
    </row>
    <row r="79" spans="2:16" s="4" customFormat="1" ht="18" customHeight="1">
      <c r="B79" s="43">
        <v>3</v>
      </c>
      <c r="C79" s="43">
        <v>16</v>
      </c>
      <c r="D79" s="43">
        <v>18</v>
      </c>
      <c r="E79" s="499" t="s">
        <v>266</v>
      </c>
      <c r="F79" s="986">
        <v>1</v>
      </c>
      <c r="G79" s="129" t="s">
        <v>138</v>
      </c>
      <c r="H79" s="32">
        <v>32</v>
      </c>
      <c r="I79" s="32" t="s">
        <v>144</v>
      </c>
      <c r="J79" s="32" t="s">
        <v>150</v>
      </c>
      <c r="K79" s="32" t="s">
        <v>16</v>
      </c>
      <c r="L79" s="818" t="str">
        <f t="shared" si="9"/>
        <v>Anglų kalba 1/3 jungt. gr.[[doc.I.Rozgienė]]   ASA</v>
      </c>
      <c r="M79" s="850"/>
      <c r="N79" s="499">
        <f t="shared" si="10"/>
        <v>316</v>
      </c>
      <c r="O79" s="555"/>
      <c r="P79" s="516"/>
    </row>
    <row r="80" spans="2:16" s="4" customFormat="1" ht="12.75" customHeight="1">
      <c r="B80" s="43">
        <v>3</v>
      </c>
      <c r="C80" s="43">
        <v>18</v>
      </c>
      <c r="D80" s="43"/>
      <c r="E80" s="499" t="s">
        <v>11</v>
      </c>
      <c r="F80" s="986"/>
      <c r="G80" s="129"/>
      <c r="H80" s="32"/>
      <c r="I80" s="32"/>
      <c r="J80" s="32"/>
      <c r="K80" s="32"/>
      <c r="L80" s="818" t="str">
        <f t="shared" si="9"/>
        <v>E</v>
      </c>
      <c r="M80" s="850"/>
      <c r="N80" s="499">
        <f t="shared" si="10"/>
        <v>318</v>
      </c>
      <c r="O80" s="555"/>
      <c r="P80" s="516"/>
    </row>
    <row r="81" spans="1:16" ht="12.75" customHeight="1">
      <c r="A81" s="15"/>
      <c r="B81" s="43">
        <v>4</v>
      </c>
      <c r="C81" s="43">
        <v>10</v>
      </c>
      <c r="D81" s="43">
        <v>12</v>
      </c>
      <c r="E81" s="499" t="s">
        <v>638</v>
      </c>
      <c r="F81" s="986">
        <v>1</v>
      </c>
      <c r="G81" s="129" t="s">
        <v>138</v>
      </c>
      <c r="H81" s="32">
        <v>32</v>
      </c>
      <c r="I81" s="32" t="s">
        <v>774</v>
      </c>
      <c r="J81" s="32" t="s">
        <v>149</v>
      </c>
      <c r="K81" s="32" t="s">
        <v>333</v>
      </c>
      <c r="L81" s="818" t="str">
        <f>E81&amp;I81&amp;J81</f>
        <v> Bendroji chemija, seminaras[[lekt. A. Vyšniauskas]]  TGA</v>
      </c>
      <c r="M81" s="850"/>
      <c r="N81" s="499">
        <f>B81*100+C81</f>
        <v>410</v>
      </c>
      <c r="O81" s="867"/>
      <c r="P81" s="516"/>
    </row>
    <row r="82" spans="1:16" ht="12.75" customHeight="1">
      <c r="A82" s="15"/>
      <c r="B82" s="43">
        <v>4</v>
      </c>
      <c r="C82" s="43">
        <v>12</v>
      </c>
      <c r="E82" s="499" t="s">
        <v>11</v>
      </c>
      <c r="F82" s="986">
        <v>1</v>
      </c>
      <c r="G82" s="129" t="s">
        <v>138</v>
      </c>
      <c r="H82" s="32"/>
      <c r="L82" s="818" t="str">
        <f>E82&amp;I82&amp;J82</f>
        <v>E</v>
      </c>
      <c r="M82" s="850"/>
      <c r="N82" s="499">
        <f>B82*100+C82</f>
        <v>412</v>
      </c>
      <c r="O82" s="867"/>
      <c r="P82" s="516"/>
    </row>
    <row r="83" spans="1:16" s="4" customFormat="1" ht="12.75" customHeight="1">
      <c r="A83" s="29"/>
      <c r="B83" s="43">
        <v>4</v>
      </c>
      <c r="C83" s="43">
        <v>14</v>
      </c>
      <c r="D83" s="43">
        <v>17</v>
      </c>
      <c r="E83" s="499" t="s">
        <v>307</v>
      </c>
      <c r="F83" s="986">
        <v>1</v>
      </c>
      <c r="G83" s="129" t="s">
        <v>138</v>
      </c>
      <c r="H83" s="32">
        <v>48</v>
      </c>
      <c r="I83" s="32" t="s">
        <v>553</v>
      </c>
      <c r="J83" s="1206" t="s">
        <v>733</v>
      </c>
      <c r="K83" s="32" t="s">
        <v>507</v>
      </c>
      <c r="L83" s="818" t="str">
        <f>E83&amp;I83&amp;J83</f>
        <v>Bendroji biologija   [[dr.Daiva Dabkevičienė, dr.M.Biteniekytė]]            GMC, Saulėtekio al.7, aud. R102  </v>
      </c>
      <c r="M83" s="850"/>
      <c r="N83" s="499">
        <f>B83*100+C83</f>
        <v>414</v>
      </c>
      <c r="O83" s="555"/>
      <c r="P83" s="516"/>
    </row>
    <row r="84" spans="1:16" s="4" customFormat="1" ht="12.75" customHeight="1">
      <c r="A84" s="29"/>
      <c r="B84" s="43">
        <v>4</v>
      </c>
      <c r="C84" s="43">
        <v>17</v>
      </c>
      <c r="D84" s="43"/>
      <c r="E84" s="499" t="s">
        <v>11</v>
      </c>
      <c r="F84" s="986"/>
      <c r="G84" s="129"/>
      <c r="H84" s="32"/>
      <c r="I84" s="32"/>
      <c r="J84" s="32"/>
      <c r="K84" s="32"/>
      <c r="L84" s="818" t="str">
        <f>E84&amp;I84&amp;J84</f>
        <v>E</v>
      </c>
      <c r="M84" s="850"/>
      <c r="N84" s="499">
        <f>B84*100+C84</f>
        <v>417</v>
      </c>
      <c r="O84" s="555"/>
      <c r="P84" s="516"/>
    </row>
    <row r="85" spans="1:16" ht="12.75" customHeight="1">
      <c r="A85" s="15"/>
      <c r="B85" s="43">
        <v>5</v>
      </c>
      <c r="C85" s="43">
        <v>12</v>
      </c>
      <c r="D85" s="43">
        <v>13</v>
      </c>
      <c r="E85" s="499" t="s">
        <v>639</v>
      </c>
      <c r="F85" s="986">
        <v>1</v>
      </c>
      <c r="G85" s="129" t="s">
        <v>138</v>
      </c>
      <c r="H85" s="32">
        <v>32</v>
      </c>
      <c r="I85" s="32" t="s">
        <v>116</v>
      </c>
      <c r="J85" s="32" t="s">
        <v>150</v>
      </c>
      <c r="K85" s="32" t="s">
        <v>13</v>
      </c>
      <c r="L85" s="818" t="str">
        <f>E85&amp;I85&amp;J85</f>
        <v>11-12,30 val. Matematikos seminaras[[doc.A.Kavaliauskas]]            ASA</v>
      </c>
      <c r="M85" s="850"/>
      <c r="N85" s="499">
        <f>B85*100+C85</f>
        <v>512</v>
      </c>
      <c r="O85" s="868" t="s">
        <v>260</v>
      </c>
      <c r="P85" s="516"/>
    </row>
    <row r="86" spans="2:16" ht="12.75" customHeight="1">
      <c r="B86" s="43">
        <v>5</v>
      </c>
      <c r="C86" s="43">
        <v>13</v>
      </c>
      <c r="E86" s="499" t="s">
        <v>11</v>
      </c>
      <c r="F86" s="986">
        <v>1</v>
      </c>
      <c r="G86" s="129"/>
      <c r="H86" s="32"/>
      <c r="L86" s="818" t="str">
        <f t="shared" si="9"/>
        <v>E</v>
      </c>
      <c r="M86" s="850"/>
      <c r="N86" s="499">
        <f t="shared" si="10"/>
        <v>513</v>
      </c>
      <c r="O86" s="555"/>
      <c r="P86" s="516"/>
    </row>
    <row r="87" spans="2:16" ht="18" customHeight="1">
      <c r="B87" s="43">
        <v>1</v>
      </c>
      <c r="C87" s="43">
        <v>10</v>
      </c>
      <c r="D87" s="43">
        <v>12</v>
      </c>
      <c r="E87" s="1180" t="s">
        <v>140</v>
      </c>
      <c r="F87" s="986">
        <v>1</v>
      </c>
      <c r="G87" s="1181" t="s">
        <v>139</v>
      </c>
      <c r="H87" s="32">
        <v>32</v>
      </c>
      <c r="I87" s="32" t="s">
        <v>144</v>
      </c>
      <c r="J87" s="32" t="s">
        <v>12</v>
      </c>
      <c r="K87" s="32" t="s">
        <v>16</v>
      </c>
      <c r="L87" s="1182" t="str">
        <f aca="true" t="shared" si="11" ref="L87:L101">E87&amp;I87&amp;J87</f>
        <v>Anglų kalba                      [[doc.I.Rozgienė]]   AChA</v>
      </c>
      <c r="M87" s="1183"/>
      <c r="N87" s="1180">
        <f aca="true" t="shared" si="12" ref="N87:N101">B87*100+C87</f>
        <v>110</v>
      </c>
      <c r="O87" s="555"/>
      <c r="P87" s="516"/>
    </row>
    <row r="88" spans="2:16" ht="12.75" customHeight="1">
      <c r="B88" s="43">
        <v>1</v>
      </c>
      <c r="C88" s="43">
        <v>12</v>
      </c>
      <c r="D88" s="43">
        <v>13</v>
      </c>
      <c r="E88" s="1180" t="s">
        <v>11</v>
      </c>
      <c r="F88" s="986">
        <v>1</v>
      </c>
      <c r="G88" s="1181" t="s">
        <v>139</v>
      </c>
      <c r="H88" s="32"/>
      <c r="L88" s="1182" t="str">
        <f t="shared" si="11"/>
        <v>E</v>
      </c>
      <c r="M88" s="1183"/>
      <c r="N88" s="1180">
        <f t="shared" si="12"/>
        <v>112</v>
      </c>
      <c r="O88" s="555"/>
      <c r="P88" s="516"/>
    </row>
    <row r="89" spans="1:16" ht="12.75" customHeight="1">
      <c r="A89" s="122"/>
      <c r="B89" s="43">
        <v>1</v>
      </c>
      <c r="C89" s="43">
        <v>13</v>
      </c>
      <c r="D89" s="43">
        <v>19</v>
      </c>
      <c r="E89" s="1180" t="s">
        <v>157</v>
      </c>
      <c r="G89" s="1181" t="s">
        <v>139</v>
      </c>
      <c r="H89" s="32">
        <v>32</v>
      </c>
      <c r="J89" s="1206" t="s">
        <v>734</v>
      </c>
      <c r="K89" s="32" t="s">
        <v>507</v>
      </c>
      <c r="L89" s="1182" t="str">
        <f>E89&amp;I89&amp;J89</f>
        <v>Bendroji biologija, lab.darbai     GMC, Saulėtekio al.7, aud. C264</v>
      </c>
      <c r="M89" s="1183"/>
      <c r="N89" s="1180">
        <f>B89*100+C89</f>
        <v>113</v>
      </c>
      <c r="O89" s="555"/>
      <c r="P89" s="516"/>
    </row>
    <row r="90" spans="2:16" ht="12.75" customHeight="1">
      <c r="B90" s="43">
        <v>1</v>
      </c>
      <c r="C90" s="43">
        <v>19</v>
      </c>
      <c r="E90" s="1180" t="s">
        <v>11</v>
      </c>
      <c r="G90" s="1181"/>
      <c r="H90" s="32"/>
      <c r="L90" s="1182" t="str">
        <f>E90&amp;I90&amp;J90</f>
        <v>E</v>
      </c>
      <c r="M90" s="1183"/>
      <c r="N90" s="1180">
        <f>B90*100+C90</f>
        <v>119</v>
      </c>
      <c r="O90" s="555"/>
      <c r="P90" s="516"/>
    </row>
    <row r="91" spans="2:16" ht="12.75" customHeight="1">
      <c r="B91" s="43">
        <v>2</v>
      </c>
      <c r="C91" s="43">
        <v>8</v>
      </c>
      <c r="D91" s="43">
        <v>12</v>
      </c>
      <c r="E91" s="1180" t="s">
        <v>143</v>
      </c>
      <c r="F91" s="986">
        <v>1</v>
      </c>
      <c r="G91" s="1181" t="s">
        <v>139</v>
      </c>
      <c r="H91" s="32">
        <v>64</v>
      </c>
      <c r="I91" s="32" t="s">
        <v>775</v>
      </c>
      <c r="J91" s="32" t="s">
        <v>93</v>
      </c>
      <c r="K91" s="32" t="s">
        <v>333</v>
      </c>
      <c r="L91" s="1182" t="str">
        <f t="shared" si="11"/>
        <v>Bendroji chemija, lab. darbai     [[lekt. Ž.Stankevičiūtė, dokt. L. Alinauskas]]       BNChL</v>
      </c>
      <c r="M91" s="1183"/>
      <c r="N91" s="1180">
        <f t="shared" si="12"/>
        <v>208</v>
      </c>
      <c r="O91" s="555"/>
      <c r="P91" s="516"/>
    </row>
    <row r="92" spans="2:16" ht="12.75" customHeight="1">
      <c r="B92" s="43">
        <v>2</v>
      </c>
      <c r="C92" s="43">
        <v>12</v>
      </c>
      <c r="E92" s="1180" t="s">
        <v>11</v>
      </c>
      <c r="F92" s="986">
        <v>1</v>
      </c>
      <c r="G92" s="1181" t="s">
        <v>139</v>
      </c>
      <c r="H92" s="32">
        <v>32</v>
      </c>
      <c r="L92" s="1182" t="str">
        <f t="shared" si="11"/>
        <v>E</v>
      </c>
      <c r="M92" s="1183"/>
      <c r="N92" s="1180">
        <f t="shared" si="12"/>
        <v>212</v>
      </c>
      <c r="O92" s="555"/>
      <c r="P92" s="516"/>
    </row>
    <row r="93" spans="2:16" ht="12.75" customHeight="1">
      <c r="B93" s="43">
        <v>3</v>
      </c>
      <c r="C93" s="43">
        <v>12</v>
      </c>
      <c r="D93" s="43">
        <v>14</v>
      </c>
      <c r="E93" s="1180" t="s">
        <v>640</v>
      </c>
      <c r="F93" s="986">
        <v>1</v>
      </c>
      <c r="G93" s="1181" t="s">
        <v>139</v>
      </c>
      <c r="H93" s="32">
        <v>32</v>
      </c>
      <c r="I93" s="32" t="s">
        <v>776</v>
      </c>
      <c r="J93" s="32" t="s">
        <v>14</v>
      </c>
      <c r="K93" s="32" t="s">
        <v>333</v>
      </c>
      <c r="L93" s="1182" t="str">
        <f>E93&amp;I93&amp;J93</f>
        <v>Bendroji chemija, seminaras    [[F. Ambrulevičius]]  PChA</v>
      </c>
      <c r="M93" s="1183"/>
      <c r="N93" s="1180">
        <f>B93*100+C93</f>
        <v>312</v>
      </c>
      <c r="O93" s="555"/>
      <c r="P93" s="516"/>
    </row>
    <row r="94" spans="1:16" ht="12.75" customHeight="1">
      <c r="A94" s="123"/>
      <c r="B94" s="43">
        <v>3</v>
      </c>
      <c r="C94" s="43">
        <v>14</v>
      </c>
      <c r="D94" s="43">
        <v>16</v>
      </c>
      <c r="E94" s="1180" t="s">
        <v>628</v>
      </c>
      <c r="F94" s="986">
        <v>1</v>
      </c>
      <c r="G94" s="1181" t="s">
        <v>139</v>
      </c>
      <c r="H94" s="32">
        <v>32</v>
      </c>
      <c r="I94" s="32" t="s">
        <v>116</v>
      </c>
      <c r="J94" s="32" t="s">
        <v>20</v>
      </c>
      <c r="K94" s="32" t="s">
        <v>13</v>
      </c>
      <c r="L94" s="1182" t="str">
        <f t="shared" si="11"/>
        <v>Matematika, seminaras  [[doc.A.Kavaliauskas]]            NChA</v>
      </c>
      <c r="M94" s="1183"/>
      <c r="N94" s="1180">
        <f t="shared" si="12"/>
        <v>314</v>
      </c>
      <c r="O94" s="555"/>
      <c r="P94" s="516"/>
    </row>
    <row r="95" spans="1:16" ht="12.75" customHeight="1">
      <c r="A95" s="123"/>
      <c r="B95" s="43">
        <v>3</v>
      </c>
      <c r="C95" s="43">
        <v>16</v>
      </c>
      <c r="E95" s="1180" t="s">
        <v>11</v>
      </c>
      <c r="F95" s="986">
        <v>1</v>
      </c>
      <c r="G95" s="1181" t="s">
        <v>139</v>
      </c>
      <c r="H95" s="32"/>
      <c r="L95" s="1182" t="str">
        <f t="shared" si="11"/>
        <v>E</v>
      </c>
      <c r="M95" s="1183"/>
      <c r="N95" s="1180">
        <f t="shared" si="12"/>
        <v>316</v>
      </c>
      <c r="O95" s="555"/>
      <c r="P95" s="516"/>
    </row>
    <row r="96" spans="2:16" ht="12.75" customHeight="1">
      <c r="B96" s="43">
        <v>4</v>
      </c>
      <c r="C96" s="43">
        <v>8</v>
      </c>
      <c r="D96" s="43">
        <v>10</v>
      </c>
      <c r="E96" s="1180" t="s">
        <v>11</v>
      </c>
      <c r="F96" s="986">
        <v>1</v>
      </c>
      <c r="G96" s="1181" t="s">
        <v>139</v>
      </c>
      <c r="H96" s="32"/>
      <c r="L96" s="1182" t="str">
        <f t="shared" si="11"/>
        <v>E</v>
      </c>
      <c r="M96" s="1183"/>
      <c r="N96" s="1180">
        <f t="shared" si="12"/>
        <v>408</v>
      </c>
      <c r="O96" s="555"/>
      <c r="P96" s="516"/>
    </row>
    <row r="97" spans="2:16" ht="18" customHeight="1">
      <c r="B97" s="43">
        <v>4</v>
      </c>
      <c r="C97" s="43">
        <v>10</v>
      </c>
      <c r="D97" s="43">
        <v>12</v>
      </c>
      <c r="E97" s="1180" t="s">
        <v>140</v>
      </c>
      <c r="F97" s="986">
        <v>1</v>
      </c>
      <c r="G97" s="1181" t="s">
        <v>139</v>
      </c>
      <c r="H97" s="32">
        <v>32</v>
      </c>
      <c r="I97" s="32" t="s">
        <v>144</v>
      </c>
      <c r="J97" s="32" t="s">
        <v>14</v>
      </c>
      <c r="K97" s="32" t="s">
        <v>16</v>
      </c>
      <c r="L97" s="1182" t="str">
        <f t="shared" si="11"/>
        <v>Anglų kalba                      [[doc.I.Rozgienė]]   PChA</v>
      </c>
      <c r="M97" s="1183"/>
      <c r="N97" s="1180">
        <f t="shared" si="12"/>
        <v>410</v>
      </c>
      <c r="O97" s="555"/>
      <c r="P97" s="516"/>
    </row>
    <row r="98" spans="2:16" ht="12.75" customHeight="1">
      <c r="B98" s="43">
        <v>4</v>
      </c>
      <c r="C98" s="43">
        <v>12</v>
      </c>
      <c r="D98" s="43">
        <v>14</v>
      </c>
      <c r="E98" s="1180" t="s">
        <v>11</v>
      </c>
      <c r="G98" s="1181"/>
      <c r="H98" s="32"/>
      <c r="L98" s="1182" t="str">
        <f>E98&amp;I98&amp;J98</f>
        <v>E</v>
      </c>
      <c r="M98" s="1183"/>
      <c r="N98" s="1180">
        <f>B98*100+C98</f>
        <v>412</v>
      </c>
      <c r="O98" s="555"/>
      <c r="P98" s="516"/>
    </row>
    <row r="99" spans="1:16" ht="12.75" customHeight="1">
      <c r="A99" s="1" t="s">
        <v>76</v>
      </c>
      <c r="B99" s="43">
        <v>4</v>
      </c>
      <c r="C99" s="43">
        <v>14</v>
      </c>
      <c r="D99" s="43">
        <v>17</v>
      </c>
      <c r="E99" s="1180" t="s">
        <v>129</v>
      </c>
      <c r="F99" s="986">
        <v>1</v>
      </c>
      <c r="G99" s="1181" t="s">
        <v>139</v>
      </c>
      <c r="H99" s="32">
        <v>48</v>
      </c>
      <c r="I99" s="32" t="s">
        <v>308</v>
      </c>
      <c r="J99" s="1206" t="s">
        <v>735</v>
      </c>
      <c r="K99" s="32" t="s">
        <v>507</v>
      </c>
      <c r="L99" s="1182" t="str">
        <f>E99&amp;I99&amp;J99</f>
        <v>Bendroji biologija   [[dr.Daiva Dabkevičienė]]            GMC, Saulėtekio al.7, aud. R102 </v>
      </c>
      <c r="M99" s="1183"/>
      <c r="N99" s="1180">
        <f>B99*100+C99</f>
        <v>414</v>
      </c>
      <c r="O99" s="555"/>
      <c r="P99" s="516"/>
    </row>
    <row r="100" spans="2:16" ht="12.75" customHeight="1">
      <c r="B100" s="43">
        <v>4</v>
      </c>
      <c r="C100" s="43">
        <v>17</v>
      </c>
      <c r="E100" s="1180" t="s">
        <v>11</v>
      </c>
      <c r="G100" s="1181"/>
      <c r="H100" s="32"/>
      <c r="J100" s="994"/>
      <c r="L100" s="1182" t="str">
        <f>E100&amp;I100&amp;J100</f>
        <v>E</v>
      </c>
      <c r="M100" s="1183"/>
      <c r="N100" s="1180">
        <f>B100*100+C100</f>
        <v>417</v>
      </c>
      <c r="O100" s="555"/>
      <c r="P100" s="516"/>
    </row>
    <row r="101" spans="2:16" ht="12.75" customHeight="1">
      <c r="B101" s="43">
        <v>5</v>
      </c>
      <c r="C101" s="43">
        <v>10</v>
      </c>
      <c r="D101" s="43">
        <v>12</v>
      </c>
      <c r="E101" s="1180" t="s">
        <v>641</v>
      </c>
      <c r="F101" s="986">
        <v>1</v>
      </c>
      <c r="G101" s="1181" t="s">
        <v>139</v>
      </c>
      <c r="H101" s="32">
        <v>32</v>
      </c>
      <c r="I101" s="32" t="s">
        <v>116</v>
      </c>
      <c r="J101" s="32" t="s">
        <v>150</v>
      </c>
      <c r="K101" s="32" t="s">
        <v>13</v>
      </c>
      <c r="L101" s="1182" t="str">
        <f t="shared" si="11"/>
        <v>9,30 val. Matematika, seminaras   [[doc.A.Kavaliauskas]]            ASA</v>
      </c>
      <c r="M101" s="1183"/>
      <c r="N101" s="1180">
        <f t="shared" si="12"/>
        <v>510</v>
      </c>
      <c r="O101" s="555"/>
      <c r="P101" s="516"/>
    </row>
    <row r="102" spans="1:16" ht="13.5" customHeight="1" thickBot="1">
      <c r="A102" s="1217"/>
      <c r="B102" s="46">
        <v>5</v>
      </c>
      <c r="C102" s="46">
        <v>12</v>
      </c>
      <c r="D102" s="46"/>
      <c r="E102" s="1211" t="s">
        <v>11</v>
      </c>
      <c r="F102" s="1184">
        <v>1</v>
      </c>
      <c r="G102" s="1212" t="s">
        <v>139</v>
      </c>
      <c r="H102" s="47"/>
      <c r="I102" s="47"/>
      <c r="J102" s="47"/>
      <c r="K102" s="47"/>
      <c r="L102" s="1213" t="str">
        <f>E102&amp;I102&amp;J102</f>
        <v>E</v>
      </c>
      <c r="M102" s="1214"/>
      <c r="N102" s="1211">
        <f>B102*100+C102</f>
        <v>512</v>
      </c>
      <c r="O102" s="47"/>
      <c r="P102" s="518"/>
    </row>
    <row r="103" spans="2:16" ht="12.75" customHeight="1">
      <c r="B103" s="44">
        <v>1</v>
      </c>
      <c r="C103" s="44">
        <v>14</v>
      </c>
      <c r="D103" s="44"/>
      <c r="E103" s="1207" t="s">
        <v>11</v>
      </c>
      <c r="F103" s="1185">
        <v>1</v>
      </c>
      <c r="G103" s="1208">
        <v>6</v>
      </c>
      <c r="H103" s="45"/>
      <c r="I103" s="45"/>
      <c r="J103" s="45"/>
      <c r="K103" s="45"/>
      <c r="L103" s="1209" t="str">
        <f aca="true" t="shared" si="13" ref="L103:L114">E103&amp;I103&amp;J103</f>
        <v>E</v>
      </c>
      <c r="M103" s="1210"/>
      <c r="N103" s="1207">
        <f aca="true" t="shared" si="14" ref="N103:N114">B103*100+C103</f>
        <v>114</v>
      </c>
      <c r="O103" s="1215"/>
      <c r="P103" s="1216"/>
    </row>
    <row r="104" spans="2:16" s="4" customFormat="1" ht="12.75" customHeight="1">
      <c r="B104" s="43">
        <v>2</v>
      </c>
      <c r="C104" s="43">
        <v>10</v>
      </c>
      <c r="D104" s="43"/>
      <c r="E104" s="1197" t="s">
        <v>11</v>
      </c>
      <c r="F104" s="986">
        <v>1</v>
      </c>
      <c r="G104" s="1196">
        <v>6</v>
      </c>
      <c r="H104" s="32"/>
      <c r="I104" s="32"/>
      <c r="J104" s="32"/>
      <c r="K104" s="32"/>
      <c r="L104" s="1198" t="str">
        <f t="shared" si="13"/>
        <v>E</v>
      </c>
      <c r="M104" s="1199"/>
      <c r="N104" s="1197">
        <f t="shared" si="14"/>
        <v>210</v>
      </c>
      <c r="O104" s="555"/>
      <c r="P104" s="516"/>
    </row>
    <row r="105" spans="2:16" ht="12.75" customHeight="1">
      <c r="B105" s="43">
        <v>3</v>
      </c>
      <c r="C105" s="43">
        <v>8</v>
      </c>
      <c r="D105" s="43">
        <v>10</v>
      </c>
      <c r="E105" s="1197" t="s">
        <v>125</v>
      </c>
      <c r="F105" s="986">
        <v>1</v>
      </c>
      <c r="G105" s="1196">
        <v>6</v>
      </c>
      <c r="H105" s="32">
        <v>32</v>
      </c>
      <c r="I105" s="32" t="s">
        <v>216</v>
      </c>
      <c r="J105" s="32" t="s">
        <v>20</v>
      </c>
      <c r="K105" s="32" t="s">
        <v>333</v>
      </c>
      <c r="L105" s="1198" t="str">
        <f>E105&amp;I105&amp;J105</f>
        <v>Bendroji chemija       [[prof.R.Raudonis]]     NChA</v>
      </c>
      <c r="M105" s="1199"/>
      <c r="N105" s="1197">
        <f>B105*100+C105</f>
        <v>308</v>
      </c>
      <c r="O105" s="555"/>
      <c r="P105" s="516"/>
    </row>
    <row r="106" spans="2:16" ht="12.75" customHeight="1">
      <c r="B106" s="43">
        <v>3</v>
      </c>
      <c r="C106" s="43">
        <v>10</v>
      </c>
      <c r="D106" s="43">
        <v>12</v>
      </c>
      <c r="E106" s="1197" t="s">
        <v>243</v>
      </c>
      <c r="F106" s="986">
        <v>1</v>
      </c>
      <c r="G106" s="1196">
        <v>6</v>
      </c>
      <c r="H106" s="32">
        <v>32</v>
      </c>
      <c r="I106" s="32" t="s">
        <v>116</v>
      </c>
      <c r="J106" s="32" t="s">
        <v>20</v>
      </c>
      <c r="K106" s="32" t="s">
        <v>13</v>
      </c>
      <c r="L106" s="1198" t="str">
        <f>E106&amp;I106&amp;J106</f>
        <v> Matematika        [[doc.A.Kavaliauskas]]            NChA</v>
      </c>
      <c r="M106" s="1199"/>
      <c r="N106" s="1197">
        <f>B106*100+C106</f>
        <v>310</v>
      </c>
      <c r="O106" s="555"/>
      <c r="P106" s="516"/>
    </row>
    <row r="107" spans="2:16" ht="12.75" customHeight="1">
      <c r="B107" s="43">
        <v>3</v>
      </c>
      <c r="C107" s="43">
        <v>12</v>
      </c>
      <c r="E107" s="1197" t="s">
        <v>11</v>
      </c>
      <c r="F107" s="986">
        <v>1</v>
      </c>
      <c r="G107" s="1196">
        <v>6</v>
      </c>
      <c r="H107" s="32"/>
      <c r="L107" s="1198" t="str">
        <f t="shared" si="13"/>
        <v>E</v>
      </c>
      <c r="M107" s="1199"/>
      <c r="N107" s="1197">
        <f t="shared" si="14"/>
        <v>312</v>
      </c>
      <c r="O107" s="555"/>
      <c r="P107" s="516"/>
    </row>
    <row r="108" spans="2:16" ht="12.75" customHeight="1">
      <c r="B108" s="43">
        <v>4</v>
      </c>
      <c r="C108" s="43">
        <v>8</v>
      </c>
      <c r="D108" s="43">
        <v>10</v>
      </c>
      <c r="E108" s="1197" t="s">
        <v>125</v>
      </c>
      <c r="F108" s="986">
        <v>1</v>
      </c>
      <c r="G108" s="1196">
        <v>6</v>
      </c>
      <c r="H108" s="32">
        <v>32</v>
      </c>
      <c r="I108" s="32" t="s">
        <v>216</v>
      </c>
      <c r="J108" s="32" t="s">
        <v>20</v>
      </c>
      <c r="K108" s="32" t="s">
        <v>333</v>
      </c>
      <c r="L108" s="1198" t="str">
        <f>E108&amp;I108&amp;J108</f>
        <v>Bendroji chemija       [[prof.R.Raudonis]]     NChA</v>
      </c>
      <c r="M108" s="1199"/>
      <c r="N108" s="1197">
        <f>B108*100+C108</f>
        <v>408</v>
      </c>
      <c r="O108" s="555"/>
      <c r="P108" s="516"/>
    </row>
    <row r="109" spans="2:16" s="4" customFormat="1" ht="12.75" customHeight="1">
      <c r="B109" s="43">
        <v>4</v>
      </c>
      <c r="C109" s="43">
        <v>10</v>
      </c>
      <c r="D109" s="43"/>
      <c r="E109" s="1197" t="s">
        <v>11</v>
      </c>
      <c r="F109" s="986"/>
      <c r="G109" s="1196"/>
      <c r="H109" s="32"/>
      <c r="I109" s="32"/>
      <c r="J109" s="32"/>
      <c r="K109" s="32"/>
      <c r="L109" s="1198" t="str">
        <f t="shared" si="13"/>
        <v>E</v>
      </c>
      <c r="M109" s="1199"/>
      <c r="N109" s="1197">
        <f t="shared" si="14"/>
        <v>410</v>
      </c>
      <c r="O109" s="555"/>
      <c r="P109" s="516"/>
    </row>
    <row r="110" spans="2:16" ht="12.75" customHeight="1">
      <c r="B110" s="43">
        <v>5</v>
      </c>
      <c r="C110" s="43">
        <v>8</v>
      </c>
      <c r="D110" s="43">
        <v>10</v>
      </c>
      <c r="E110" s="1197" t="s">
        <v>243</v>
      </c>
      <c r="F110" s="986">
        <v>1</v>
      </c>
      <c r="G110" s="1196">
        <v>6</v>
      </c>
      <c r="H110" s="32">
        <v>32</v>
      </c>
      <c r="I110" s="32" t="s">
        <v>116</v>
      </c>
      <c r="J110" s="32" t="s">
        <v>20</v>
      </c>
      <c r="K110" s="32" t="s">
        <v>13</v>
      </c>
      <c r="L110" s="1198" t="str">
        <f>E110&amp;I110&amp;J110</f>
        <v> Matematika        [[doc.A.Kavaliauskas]]            NChA</v>
      </c>
      <c r="M110" s="1199"/>
      <c r="N110" s="1197">
        <f>B110*100+C110</f>
        <v>508</v>
      </c>
      <c r="O110" s="555"/>
      <c r="P110" s="516"/>
    </row>
    <row r="111" spans="2:16" ht="15" customHeight="1">
      <c r="B111" s="43">
        <v>5</v>
      </c>
      <c r="C111" s="43">
        <v>10</v>
      </c>
      <c r="D111" s="43">
        <v>12</v>
      </c>
      <c r="E111" s="1197" t="s">
        <v>198</v>
      </c>
      <c r="F111" s="986">
        <v>1</v>
      </c>
      <c r="G111" s="1196">
        <v>5</v>
      </c>
      <c r="H111" s="32">
        <v>32</v>
      </c>
      <c r="I111" s="32" t="s">
        <v>511</v>
      </c>
      <c r="J111" s="32" t="s">
        <v>20</v>
      </c>
      <c r="K111" s="32" t="s">
        <v>333</v>
      </c>
      <c r="L111" s="1198" t="str">
        <f>E111&amp;I111&amp;J111</f>
        <v>Studijų įvadas      [[ {09-10 mė.} lekt. J.Kiuberis;                                   {11-12 mėn.} doc.A.Gruodis]]     NChA</v>
      </c>
      <c r="M111" s="1199"/>
      <c r="N111" s="1197">
        <f>B111*100+C111</f>
        <v>510</v>
      </c>
      <c r="O111" s="819"/>
      <c r="P111" s="517"/>
    </row>
    <row r="112" spans="1:16" ht="13.5" customHeight="1" thickBot="1">
      <c r="A112" s="33"/>
      <c r="B112" s="46">
        <v>5</v>
      </c>
      <c r="C112" s="46">
        <v>12</v>
      </c>
      <c r="D112" s="46"/>
      <c r="E112" s="1203" t="s">
        <v>11</v>
      </c>
      <c r="F112" s="1184">
        <v>1</v>
      </c>
      <c r="G112" s="1203">
        <v>6</v>
      </c>
      <c r="H112" s="47"/>
      <c r="I112" s="47"/>
      <c r="J112" s="47"/>
      <c r="K112" s="47"/>
      <c r="L112" s="1204" t="str">
        <f t="shared" si="13"/>
        <v>E</v>
      </c>
      <c r="M112" s="1205"/>
      <c r="N112" s="1203">
        <f t="shared" si="14"/>
        <v>512</v>
      </c>
      <c r="O112" s="809"/>
      <c r="P112" s="518"/>
    </row>
    <row r="113" spans="2:14" ht="12.75" customHeight="1">
      <c r="B113" s="44">
        <v>1</v>
      </c>
      <c r="C113" s="44">
        <v>9</v>
      </c>
      <c r="D113" s="44">
        <v>11</v>
      </c>
      <c r="E113" s="942" t="s">
        <v>642</v>
      </c>
      <c r="F113" s="1185">
        <v>3</v>
      </c>
      <c r="G113" s="1200">
        <v>1</v>
      </c>
      <c r="H113" s="45">
        <v>32</v>
      </c>
      <c r="I113" s="45" t="s">
        <v>92</v>
      </c>
      <c r="J113" s="45" t="s">
        <v>164</v>
      </c>
      <c r="K113" s="45" t="s">
        <v>22</v>
      </c>
      <c r="L113" s="1201" t="str">
        <f t="shared" si="13"/>
        <v>   Fizika , seminaras                 [[doc.V.Aleksa]]    FF, 105a</v>
      </c>
      <c r="M113" s="1202"/>
      <c r="N113" s="942">
        <f t="shared" si="14"/>
        <v>109</v>
      </c>
    </row>
    <row r="114" spans="2:14" ht="12.75" customHeight="1">
      <c r="B114" s="43">
        <v>1</v>
      </c>
      <c r="C114" s="43">
        <v>14</v>
      </c>
      <c r="E114" s="55" t="s">
        <v>11</v>
      </c>
      <c r="F114" s="986">
        <v>3</v>
      </c>
      <c r="G114" s="410">
        <v>1</v>
      </c>
      <c r="H114" s="32"/>
      <c r="L114" s="813" t="str">
        <f t="shared" si="13"/>
        <v>E</v>
      </c>
      <c r="M114" s="846"/>
      <c r="N114" s="55">
        <f t="shared" si="14"/>
        <v>114</v>
      </c>
    </row>
    <row r="115" spans="2:14" ht="12.75" customHeight="1">
      <c r="B115" s="43">
        <v>1</v>
      </c>
      <c r="C115" s="43">
        <v>14</v>
      </c>
      <c r="D115" s="43">
        <v>16</v>
      </c>
      <c r="E115" s="978" t="s">
        <v>28</v>
      </c>
      <c r="F115" s="986">
        <v>3</v>
      </c>
      <c r="G115" s="1500">
        <v>1</v>
      </c>
      <c r="H115" s="32">
        <v>32</v>
      </c>
      <c r="I115" s="32" t="s">
        <v>728</v>
      </c>
      <c r="J115" s="32" t="s">
        <v>20</v>
      </c>
      <c r="K115" s="32" t="s">
        <v>333</v>
      </c>
      <c r="L115" s="820" t="str">
        <f>E115&amp;I115&amp;J115</f>
        <v>Kvantinė chemija   [[doc.L. Vilčiauskas]]  NChA</v>
      </c>
      <c r="M115" s="851"/>
      <c r="N115" s="501">
        <f>B115*100+C115</f>
        <v>114</v>
      </c>
    </row>
    <row r="116" spans="1:14" ht="12.75" customHeight="1">
      <c r="A116" s="28"/>
      <c r="B116" s="43">
        <v>1</v>
      </c>
      <c r="C116" s="43">
        <v>16</v>
      </c>
      <c r="E116" s="55" t="s">
        <v>11</v>
      </c>
      <c r="G116" s="410"/>
      <c r="H116" s="32"/>
      <c r="L116" s="813" t="str">
        <f>E116&amp;I116&amp;J116</f>
        <v>E</v>
      </c>
      <c r="M116" s="846"/>
      <c r="N116" s="55">
        <f>B116*100+C116</f>
        <v>116</v>
      </c>
    </row>
    <row r="117" spans="2:14" ht="12.75" customHeight="1">
      <c r="B117" s="43">
        <v>2</v>
      </c>
      <c r="C117" s="43">
        <v>11</v>
      </c>
      <c r="D117" s="43">
        <v>15</v>
      </c>
      <c r="E117" s="55" t="s">
        <v>165</v>
      </c>
      <c r="F117" s="986">
        <v>3</v>
      </c>
      <c r="G117" s="410">
        <v>1</v>
      </c>
      <c r="H117" s="32">
        <v>32</v>
      </c>
      <c r="I117" s="32" t="s">
        <v>422</v>
      </c>
      <c r="J117" s="32" t="s">
        <v>213</v>
      </c>
      <c r="K117" s="32" t="s">
        <v>22</v>
      </c>
      <c r="L117" s="813" t="str">
        <f aca="true" t="shared" si="15" ref="L117:L124">E117&amp;I117&amp;J117</f>
        <v>Fizika, lab.darbai (1/2 gr., 1/2 sav.)   [[doc.V.Urbonienė]]    FF,424 kab. III R</v>
      </c>
      <c r="M117" s="846"/>
      <c r="N117" s="55">
        <f aca="true" t="shared" si="16" ref="N117:N124">B117*100+C117</f>
        <v>211</v>
      </c>
    </row>
    <row r="118" spans="2:14" ht="12.75" customHeight="1">
      <c r="B118" s="43">
        <v>2</v>
      </c>
      <c r="C118" s="43">
        <v>15</v>
      </c>
      <c r="D118" s="43">
        <v>19</v>
      </c>
      <c r="E118" s="55" t="s">
        <v>170</v>
      </c>
      <c r="F118" s="986">
        <v>3</v>
      </c>
      <c r="G118" s="410">
        <v>1</v>
      </c>
      <c r="H118" s="32">
        <v>64</v>
      </c>
      <c r="I118" s="32" t="s">
        <v>811</v>
      </c>
      <c r="J118" s="32" t="s">
        <v>24</v>
      </c>
      <c r="K118" s="32" t="s">
        <v>23</v>
      </c>
      <c r="L118" s="813" t="str">
        <f t="shared" si="15"/>
        <v>15,30 val.Organinė chemija , lab. darbai    [[doc. J. Dodonova, lekt. G.Petraitytė]]   OChL</v>
      </c>
      <c r="M118" s="846"/>
      <c r="N118" s="55">
        <f t="shared" si="16"/>
        <v>215</v>
      </c>
    </row>
    <row r="119" spans="2:14" ht="12.75" customHeight="1">
      <c r="B119" s="43">
        <v>2</v>
      </c>
      <c r="C119" s="43">
        <v>19</v>
      </c>
      <c r="E119" s="55" t="s">
        <v>11</v>
      </c>
      <c r="F119" s="986">
        <v>3</v>
      </c>
      <c r="G119" s="410">
        <v>1</v>
      </c>
      <c r="H119" s="32"/>
      <c r="L119" s="813" t="str">
        <f t="shared" si="15"/>
        <v>E</v>
      </c>
      <c r="M119" s="846"/>
      <c r="N119" s="55">
        <f t="shared" si="16"/>
        <v>219</v>
      </c>
    </row>
    <row r="120" spans="2:14" ht="12.75" customHeight="1">
      <c r="B120" s="43">
        <v>3</v>
      </c>
      <c r="C120" s="43">
        <v>8</v>
      </c>
      <c r="D120" s="43">
        <v>10</v>
      </c>
      <c r="E120" s="55" t="s">
        <v>729</v>
      </c>
      <c r="F120" s="986">
        <v>3</v>
      </c>
      <c r="G120" s="410">
        <v>1</v>
      </c>
      <c r="H120" s="32">
        <v>32</v>
      </c>
      <c r="I120" s="32" t="s">
        <v>730</v>
      </c>
      <c r="J120" s="32" t="s">
        <v>18</v>
      </c>
      <c r="K120" s="32" t="s">
        <v>333</v>
      </c>
      <c r="L120" s="813" t="str">
        <f>E120&amp;I120&amp;J120</f>
        <v> Kvantinė chemija , seminaras  [[doc. L. Vilčiauskas]]  FChA</v>
      </c>
      <c r="M120" s="846"/>
      <c r="N120" s="55">
        <f>B120*100+C120</f>
        <v>308</v>
      </c>
    </row>
    <row r="121" spans="2:14" ht="12.75" customHeight="1">
      <c r="B121" s="43">
        <v>3</v>
      </c>
      <c r="C121" s="43">
        <v>10</v>
      </c>
      <c r="E121" s="55" t="s">
        <v>11</v>
      </c>
      <c r="F121" s="986">
        <v>3</v>
      </c>
      <c r="G121" s="410">
        <v>1</v>
      </c>
      <c r="H121" s="32"/>
      <c r="L121" s="813" t="str">
        <f t="shared" si="15"/>
        <v>E</v>
      </c>
      <c r="M121" s="846"/>
      <c r="N121" s="55">
        <f t="shared" si="16"/>
        <v>310</v>
      </c>
    </row>
    <row r="122" spans="1:14" ht="12.75" customHeight="1">
      <c r="A122" s="1081" t="s">
        <v>714</v>
      </c>
      <c r="B122" s="1082">
        <v>3</v>
      </c>
      <c r="C122" s="1082">
        <v>15</v>
      </c>
      <c r="D122" s="1082">
        <v>18</v>
      </c>
      <c r="E122" s="1083" t="s">
        <v>462</v>
      </c>
      <c r="F122" s="1186">
        <v>3</v>
      </c>
      <c r="G122" s="1084" t="s">
        <v>145</v>
      </c>
      <c r="H122" s="1085" t="s">
        <v>126</v>
      </c>
      <c r="I122" s="1085" t="s">
        <v>317</v>
      </c>
      <c r="J122" s="1085" t="s">
        <v>51</v>
      </c>
      <c r="K122" s="1085" t="s">
        <v>333</v>
      </c>
      <c r="L122" s="813" t="str">
        <f t="shared" si="15"/>
        <v>Muziejinių rinkimų ir dailės kūrinių technologijų istorija, paskaita ir pratybos  [[prof.J.Senvaitienė]] GRC</v>
      </c>
      <c r="M122" s="846"/>
      <c r="N122" s="55">
        <f t="shared" si="16"/>
        <v>315</v>
      </c>
    </row>
    <row r="123" spans="2:14" ht="12.75" customHeight="1">
      <c r="B123" s="43">
        <v>3</v>
      </c>
      <c r="C123" s="43">
        <v>18</v>
      </c>
      <c r="E123" s="55" t="s">
        <v>11</v>
      </c>
      <c r="F123" s="986">
        <v>3</v>
      </c>
      <c r="G123" s="410">
        <v>1</v>
      </c>
      <c r="H123" s="32"/>
      <c r="L123" s="813" t="str">
        <f t="shared" si="15"/>
        <v>E</v>
      </c>
      <c r="M123" s="846"/>
      <c r="N123" s="55">
        <f t="shared" si="16"/>
        <v>318</v>
      </c>
    </row>
    <row r="124" spans="2:14" ht="13.5" customHeight="1" thickBot="1">
      <c r="B124" s="43">
        <v>4</v>
      </c>
      <c r="C124" s="43">
        <v>13</v>
      </c>
      <c r="E124" s="55" t="s">
        <v>11</v>
      </c>
      <c r="F124" s="986">
        <v>3</v>
      </c>
      <c r="G124" s="410">
        <v>1</v>
      </c>
      <c r="H124" s="32"/>
      <c r="L124" s="814" t="str">
        <f t="shared" si="15"/>
        <v>E</v>
      </c>
      <c r="M124" s="853"/>
      <c r="N124" s="55">
        <f t="shared" si="16"/>
        <v>413</v>
      </c>
    </row>
    <row r="125" spans="2:14" ht="13.5" customHeight="1">
      <c r="B125" s="43">
        <v>4</v>
      </c>
      <c r="C125" s="43">
        <v>13</v>
      </c>
      <c r="D125" s="43">
        <v>15</v>
      </c>
      <c r="E125" s="55" t="s">
        <v>846</v>
      </c>
      <c r="F125" s="986">
        <v>3</v>
      </c>
      <c r="G125" s="410">
        <v>1</v>
      </c>
      <c r="H125" s="32">
        <v>32</v>
      </c>
      <c r="I125" s="32" t="s">
        <v>847</v>
      </c>
      <c r="J125" s="32" t="s">
        <v>19</v>
      </c>
      <c r="K125" s="32" t="s">
        <v>23</v>
      </c>
      <c r="L125" s="813" t="str">
        <f>E125&amp;I125&amp;J125</f>
        <v> Organinė chemija, seminaras  [[prof. E. Orentas]]  KDA</v>
      </c>
      <c r="M125" s="846"/>
      <c r="N125" s="55">
        <f>B125*100+C125</f>
        <v>413</v>
      </c>
    </row>
    <row r="126" spans="2:14" ht="12.75" customHeight="1">
      <c r="B126" s="43">
        <v>1</v>
      </c>
      <c r="C126" s="43">
        <v>8</v>
      </c>
      <c r="D126" s="43">
        <v>12</v>
      </c>
      <c r="E126" s="75" t="s">
        <v>87</v>
      </c>
      <c r="F126" s="986">
        <v>3</v>
      </c>
      <c r="G126" s="520">
        <v>2</v>
      </c>
      <c r="H126" s="32">
        <v>64</v>
      </c>
      <c r="I126" s="32" t="s">
        <v>888</v>
      </c>
      <c r="J126" s="32" t="s">
        <v>24</v>
      </c>
      <c r="K126" s="32" t="s">
        <v>23</v>
      </c>
      <c r="L126" s="823" t="str">
        <f>E126&amp;I126&amp;J126</f>
        <v>Organinė chemija , lab. darbai    [[doc. A. Brukštus, doc. V. Jakubkienė]]    OChL</v>
      </c>
      <c r="M126" s="854"/>
      <c r="N126" s="75">
        <f>B126*100+C126</f>
        <v>108</v>
      </c>
    </row>
    <row r="127" spans="1:15" ht="12.75" customHeight="1">
      <c r="A127" s="28"/>
      <c r="B127" s="43">
        <v>1</v>
      </c>
      <c r="C127" s="43">
        <v>12</v>
      </c>
      <c r="D127" s="43">
        <v>14</v>
      </c>
      <c r="E127" s="75" t="s">
        <v>844</v>
      </c>
      <c r="F127" s="986">
        <v>3</v>
      </c>
      <c r="G127" s="520">
        <v>2</v>
      </c>
      <c r="H127" s="32">
        <v>32</v>
      </c>
      <c r="I127" s="32" t="s">
        <v>845</v>
      </c>
      <c r="J127" s="32" t="s">
        <v>786</v>
      </c>
      <c r="K127" s="32" t="s">
        <v>23</v>
      </c>
      <c r="L127" s="823" t="str">
        <f>E127&amp;I127&amp;J127</f>
        <v>Organinė chemija , seminaras  [[prof. V. Masevičius]]    TChA</v>
      </c>
      <c r="M127" s="854"/>
      <c r="N127" s="75">
        <f>B127*100+C127</f>
        <v>112</v>
      </c>
      <c r="O127" s="29"/>
    </row>
    <row r="128" spans="2:14" ht="12.75" customHeight="1">
      <c r="B128" s="43">
        <v>1</v>
      </c>
      <c r="C128" s="43">
        <v>14</v>
      </c>
      <c r="E128" s="75" t="s">
        <v>11</v>
      </c>
      <c r="G128" s="520"/>
      <c r="H128" s="32"/>
      <c r="L128" s="823" t="str">
        <f aca="true" t="shared" si="17" ref="L128:L135">E128&amp;I128&amp;J128</f>
        <v>E</v>
      </c>
      <c r="M128" s="854"/>
      <c r="N128" s="75">
        <f aca="true" t="shared" si="18" ref="N128:N135">B128*100+C128</f>
        <v>114</v>
      </c>
    </row>
    <row r="129" spans="1:14" ht="12.75" customHeight="1">
      <c r="A129" s="28"/>
      <c r="B129" s="43">
        <v>2</v>
      </c>
      <c r="C129" s="43">
        <v>11</v>
      </c>
      <c r="D129" s="43">
        <v>13</v>
      </c>
      <c r="E129" s="75" t="s">
        <v>643</v>
      </c>
      <c r="F129" s="986">
        <v>3</v>
      </c>
      <c r="G129" s="520">
        <v>2</v>
      </c>
      <c r="H129" s="32">
        <v>32</v>
      </c>
      <c r="I129" s="32" t="s">
        <v>92</v>
      </c>
      <c r="J129" s="32" t="s">
        <v>166</v>
      </c>
      <c r="K129" s="32" t="s">
        <v>22</v>
      </c>
      <c r="L129" s="823" t="str">
        <f t="shared" si="17"/>
        <v>    Fizika , seminaras                      [[doc.V.Aleksa]]    FF,105a</v>
      </c>
      <c r="M129" s="854"/>
      <c r="N129" s="75">
        <f t="shared" si="18"/>
        <v>211</v>
      </c>
    </row>
    <row r="130" spans="1:14" ht="12.75" customHeight="1">
      <c r="A130" s="28"/>
      <c r="B130" s="43">
        <v>2</v>
      </c>
      <c r="C130" s="43">
        <v>13</v>
      </c>
      <c r="E130" s="75" t="s">
        <v>11</v>
      </c>
      <c r="F130" s="986">
        <v>3</v>
      </c>
      <c r="G130" s="520">
        <v>2</v>
      </c>
      <c r="H130" s="32"/>
      <c r="L130" s="823" t="str">
        <f t="shared" si="17"/>
        <v>E</v>
      </c>
      <c r="M130" s="854"/>
      <c r="N130" s="75">
        <f t="shared" si="18"/>
        <v>213</v>
      </c>
    </row>
    <row r="131" spans="1:15" ht="12.75" customHeight="1">
      <c r="A131" s="28"/>
      <c r="B131" s="43">
        <v>3</v>
      </c>
      <c r="C131" s="43">
        <v>10</v>
      </c>
      <c r="D131" s="43">
        <v>12</v>
      </c>
      <c r="E131" s="75" t="s">
        <v>644</v>
      </c>
      <c r="F131" s="986">
        <v>3</v>
      </c>
      <c r="G131" s="520">
        <v>2</v>
      </c>
      <c r="H131" s="32">
        <v>32</v>
      </c>
      <c r="I131" s="32" t="s">
        <v>730</v>
      </c>
      <c r="J131" s="32" t="s">
        <v>149</v>
      </c>
      <c r="K131" s="32" t="s">
        <v>333</v>
      </c>
      <c r="L131" s="823" t="str">
        <f t="shared" si="17"/>
        <v> Kvantinė chemija , seminaras[[doc. L. Vilčiauskas]]  TGA</v>
      </c>
      <c r="M131" s="854"/>
      <c r="N131" s="75">
        <f t="shared" si="18"/>
        <v>310</v>
      </c>
      <c r="O131" s="28"/>
    </row>
    <row r="132" spans="1:14" ht="12.75" customHeight="1">
      <c r="A132" s="28"/>
      <c r="B132" s="43">
        <v>3</v>
      </c>
      <c r="C132" s="43">
        <v>12</v>
      </c>
      <c r="E132" s="75" t="s">
        <v>11</v>
      </c>
      <c r="F132" s="986">
        <v>3</v>
      </c>
      <c r="G132" s="520">
        <v>2</v>
      </c>
      <c r="H132" s="32"/>
      <c r="L132" s="823" t="str">
        <f t="shared" si="17"/>
        <v>E</v>
      </c>
      <c r="M132" s="854"/>
      <c r="N132" s="75">
        <f t="shared" si="18"/>
        <v>312</v>
      </c>
    </row>
    <row r="133" spans="1:14" ht="12.75" customHeight="1">
      <c r="A133" s="28"/>
      <c r="B133" s="43">
        <v>4</v>
      </c>
      <c r="C133" s="43">
        <v>10</v>
      </c>
      <c r="E133" s="75" t="s">
        <v>11</v>
      </c>
      <c r="F133" s="986">
        <v>3</v>
      </c>
      <c r="G133" s="520">
        <v>2</v>
      </c>
      <c r="H133" s="32"/>
      <c r="L133" s="823" t="str">
        <f t="shared" si="17"/>
        <v>E</v>
      </c>
      <c r="M133" s="854"/>
      <c r="N133" s="75">
        <f t="shared" si="18"/>
        <v>410</v>
      </c>
    </row>
    <row r="134" spans="1:14" ht="12.75" customHeight="1">
      <c r="A134" s="28"/>
      <c r="B134" s="43">
        <v>5</v>
      </c>
      <c r="C134" s="43">
        <v>9</v>
      </c>
      <c r="D134" s="43">
        <v>13</v>
      </c>
      <c r="E134" s="75" t="s">
        <v>337</v>
      </c>
      <c r="F134" s="986">
        <v>3</v>
      </c>
      <c r="G134" s="520">
        <v>2</v>
      </c>
      <c r="H134" s="32">
        <v>32</v>
      </c>
      <c r="I134" s="32" t="s">
        <v>608</v>
      </c>
      <c r="J134" s="32" t="s">
        <v>214</v>
      </c>
      <c r="K134" s="32" t="s">
        <v>22</v>
      </c>
      <c r="L134" s="823" t="str">
        <f t="shared" si="17"/>
        <v> Fizika , lab. darbai  (1/2 gr.,  1/2 sav.)          [lekt.M.Velička]]    424 kab.  III R</v>
      </c>
      <c r="M134" s="854"/>
      <c r="N134" s="75">
        <f t="shared" si="18"/>
        <v>509</v>
      </c>
    </row>
    <row r="135" spans="1:14" ht="12.75" customHeight="1">
      <c r="A135" s="28"/>
      <c r="B135" s="43">
        <v>5</v>
      </c>
      <c r="C135" s="43">
        <v>13</v>
      </c>
      <c r="E135" s="75" t="s">
        <v>11</v>
      </c>
      <c r="F135" s="986">
        <v>3</v>
      </c>
      <c r="G135" s="520">
        <v>2</v>
      </c>
      <c r="H135" s="32"/>
      <c r="L135" s="823" t="str">
        <f t="shared" si="17"/>
        <v>E</v>
      </c>
      <c r="M135" s="854"/>
      <c r="N135" s="75">
        <f t="shared" si="18"/>
        <v>513</v>
      </c>
    </row>
    <row r="136" spans="2:14" ht="12.75" customHeight="1">
      <c r="B136" s="43">
        <v>1</v>
      </c>
      <c r="C136" s="43">
        <v>8</v>
      </c>
      <c r="D136" s="43">
        <v>10</v>
      </c>
      <c r="E136" s="56" t="s">
        <v>11</v>
      </c>
      <c r="F136" s="986">
        <v>3</v>
      </c>
      <c r="G136" s="585" t="s">
        <v>197</v>
      </c>
      <c r="H136" s="32"/>
      <c r="L136" s="824" t="str">
        <f aca="true" t="shared" si="19" ref="L136:L150">E136&amp;I136&amp;J136</f>
        <v>E</v>
      </c>
      <c r="M136" s="855"/>
      <c r="N136" s="56">
        <f aca="true" t="shared" si="20" ref="N136:N150">B136*100+C136</f>
        <v>108</v>
      </c>
    </row>
    <row r="137" spans="1:14" ht="12.75" customHeight="1">
      <c r="A137" s="28"/>
      <c r="B137" s="43">
        <v>1</v>
      </c>
      <c r="C137" s="43">
        <v>10</v>
      </c>
      <c r="D137" s="43">
        <v>12</v>
      </c>
      <c r="E137" s="74" t="s">
        <v>645</v>
      </c>
      <c r="F137" s="986">
        <v>3</v>
      </c>
      <c r="G137" s="869" t="s">
        <v>197</v>
      </c>
      <c r="H137" s="32">
        <v>32</v>
      </c>
      <c r="I137" s="32" t="s">
        <v>789</v>
      </c>
      <c r="J137" s="32" t="s">
        <v>17</v>
      </c>
      <c r="K137" s="32" t="s">
        <v>23</v>
      </c>
      <c r="L137" s="817" t="str">
        <f>E137&amp;I137&amp;J137</f>
        <v>Organinė chemija, seminaras   [[lekt. I. Karpavičienė]]   OChA</v>
      </c>
      <c r="M137" s="849"/>
      <c r="N137" s="56">
        <f>B137*100+C137</f>
        <v>110</v>
      </c>
    </row>
    <row r="138" spans="1:14" ht="12.75" customHeight="1">
      <c r="A138" s="28"/>
      <c r="B138" s="43">
        <v>1</v>
      </c>
      <c r="C138" s="43">
        <v>12</v>
      </c>
      <c r="D138" s="43">
        <v>13</v>
      </c>
      <c r="E138" s="56" t="s">
        <v>11</v>
      </c>
      <c r="G138" s="585"/>
      <c r="H138" s="32"/>
      <c r="I138" s="76"/>
      <c r="L138" s="817" t="str">
        <f>E138&amp;I138&amp;J138</f>
        <v>E</v>
      </c>
      <c r="M138" s="849"/>
      <c r="N138" s="56">
        <f>B138*100+C138</f>
        <v>112</v>
      </c>
    </row>
    <row r="139" spans="2:14" ht="12.75" customHeight="1">
      <c r="B139" s="43">
        <v>1</v>
      </c>
      <c r="C139" s="43">
        <v>13</v>
      </c>
      <c r="D139" s="43">
        <v>17</v>
      </c>
      <c r="E139" s="56" t="s">
        <v>239</v>
      </c>
      <c r="F139" s="986">
        <v>3</v>
      </c>
      <c r="G139" s="585" t="s">
        <v>197</v>
      </c>
      <c r="H139" s="32">
        <v>64</v>
      </c>
      <c r="I139" s="32" t="s">
        <v>852</v>
      </c>
      <c r="J139" s="32" t="s">
        <v>24</v>
      </c>
      <c r="K139" s="32" t="s">
        <v>23</v>
      </c>
      <c r="L139" s="817" t="str">
        <f t="shared" si="19"/>
        <v>Organinė chemija, lab. darbai   [[lekt. I. Karpavičienė, doc. R. Vaitkus]]   OChL</v>
      </c>
      <c r="M139" s="849"/>
      <c r="N139" s="56">
        <f t="shared" si="20"/>
        <v>113</v>
      </c>
    </row>
    <row r="140" spans="2:14" ht="12.75" customHeight="1">
      <c r="B140" s="43">
        <v>1</v>
      </c>
      <c r="C140" s="43">
        <v>17</v>
      </c>
      <c r="E140" s="56" t="s">
        <v>11</v>
      </c>
      <c r="F140" s="986">
        <v>3</v>
      </c>
      <c r="G140" s="585" t="s">
        <v>197</v>
      </c>
      <c r="H140" s="32"/>
      <c r="L140" s="817" t="str">
        <f t="shared" si="19"/>
        <v>E</v>
      </c>
      <c r="M140" s="849"/>
      <c r="N140" s="56">
        <f t="shared" si="20"/>
        <v>117</v>
      </c>
    </row>
    <row r="141" spans="2:14" ht="12.75" customHeight="1">
      <c r="B141" s="43">
        <v>2</v>
      </c>
      <c r="C141" s="43">
        <v>13</v>
      </c>
      <c r="D141" s="43">
        <v>15</v>
      </c>
      <c r="E141" s="56" t="s">
        <v>646</v>
      </c>
      <c r="F141" s="986">
        <v>3</v>
      </c>
      <c r="G141" s="585" t="s">
        <v>197</v>
      </c>
      <c r="H141" s="32">
        <v>32</v>
      </c>
      <c r="I141" s="32" t="s">
        <v>92</v>
      </c>
      <c r="J141" s="32" t="s">
        <v>166</v>
      </c>
      <c r="K141" s="32" t="s">
        <v>22</v>
      </c>
      <c r="L141" s="817" t="str">
        <f t="shared" si="19"/>
        <v>Fizika, seminaras   [[doc.V.Aleksa]]    FF,105a</v>
      </c>
      <c r="M141" s="849"/>
      <c r="N141" s="56">
        <f t="shared" si="20"/>
        <v>213</v>
      </c>
    </row>
    <row r="142" spans="2:14" ht="12.75" customHeight="1">
      <c r="B142" s="43">
        <v>2</v>
      </c>
      <c r="C142" s="43">
        <v>15</v>
      </c>
      <c r="D142" s="43">
        <v>19</v>
      </c>
      <c r="E142" s="56" t="s">
        <v>240</v>
      </c>
      <c r="F142" s="986">
        <v>3</v>
      </c>
      <c r="G142" s="585" t="s">
        <v>197</v>
      </c>
      <c r="H142" s="32">
        <v>32</v>
      </c>
      <c r="I142" s="32" t="s">
        <v>422</v>
      </c>
      <c r="J142" s="32" t="s">
        <v>213</v>
      </c>
      <c r="K142" s="32" t="s">
        <v>22</v>
      </c>
      <c r="L142" s="817" t="str">
        <f t="shared" si="19"/>
        <v>Fizika, lab.darbai 1/2 gr. 1/2 sav.   [[doc.V.Urbonienė]]    FF,424 kab. III R</v>
      </c>
      <c r="M142" s="849"/>
      <c r="N142" s="56">
        <f t="shared" si="20"/>
        <v>215</v>
      </c>
    </row>
    <row r="143" spans="2:14" ht="12.75" customHeight="1">
      <c r="B143" s="43">
        <v>2</v>
      </c>
      <c r="C143" s="43">
        <v>19</v>
      </c>
      <c r="E143" s="56" t="s">
        <v>11</v>
      </c>
      <c r="F143" s="986">
        <v>3</v>
      </c>
      <c r="G143" s="585" t="s">
        <v>197</v>
      </c>
      <c r="H143" s="32"/>
      <c r="L143" s="817" t="str">
        <f t="shared" si="19"/>
        <v>E</v>
      </c>
      <c r="M143" s="849"/>
      <c r="N143" s="56">
        <f t="shared" si="20"/>
        <v>219</v>
      </c>
    </row>
    <row r="144" spans="2:14" ht="12.75" customHeight="1">
      <c r="B144" s="43">
        <v>3</v>
      </c>
      <c r="C144" s="43">
        <v>14</v>
      </c>
      <c r="D144" s="43">
        <v>16</v>
      </c>
      <c r="E144" s="56" t="s">
        <v>407</v>
      </c>
      <c r="F144" s="986">
        <v>3</v>
      </c>
      <c r="G144" s="585" t="s">
        <v>197</v>
      </c>
      <c r="H144" s="32">
        <v>32</v>
      </c>
      <c r="I144" s="32" t="s">
        <v>419</v>
      </c>
      <c r="J144" s="32" t="s">
        <v>19</v>
      </c>
      <c r="K144" s="32" t="s">
        <v>333</v>
      </c>
      <c r="L144" s="817" t="str">
        <f>E144&amp;I144&amp;J144</f>
        <v>Kvantinė chemija        [[lekt. K.Aidas]]   KDA</v>
      </c>
      <c r="M144" s="849"/>
      <c r="N144" s="56">
        <f>B144*100+C144</f>
        <v>314</v>
      </c>
    </row>
    <row r="145" spans="2:14" ht="12.75" customHeight="1">
      <c r="B145" s="43">
        <v>3</v>
      </c>
      <c r="C145" s="43">
        <v>16</v>
      </c>
      <c r="D145" s="43">
        <v>18</v>
      </c>
      <c r="E145" s="56" t="s">
        <v>647</v>
      </c>
      <c r="F145" s="986">
        <v>3</v>
      </c>
      <c r="G145" s="585" t="s">
        <v>197</v>
      </c>
      <c r="H145" s="32">
        <v>32</v>
      </c>
      <c r="I145" s="32" t="s">
        <v>419</v>
      </c>
      <c r="J145" s="32" t="s">
        <v>19</v>
      </c>
      <c r="K145" s="32" t="s">
        <v>333</v>
      </c>
      <c r="L145" s="817" t="str">
        <f t="shared" si="19"/>
        <v>Kvantinė chemija, seminaras   [[lekt. K.Aidas]]   KDA</v>
      </c>
      <c r="M145" s="849"/>
      <c r="N145" s="56">
        <f t="shared" si="20"/>
        <v>316</v>
      </c>
    </row>
    <row r="146" spans="2:14" ht="12.75" customHeight="1">
      <c r="B146" s="43">
        <v>3</v>
      </c>
      <c r="C146" s="43">
        <v>18</v>
      </c>
      <c r="E146" s="56" t="s">
        <v>11</v>
      </c>
      <c r="G146" s="585"/>
      <c r="H146" s="32"/>
      <c r="I146" s="979"/>
      <c r="L146" s="817" t="str">
        <f>E146&amp;I146&amp;J146</f>
        <v>E</v>
      </c>
      <c r="M146" s="849"/>
      <c r="N146" s="56">
        <f>B146*100+C146</f>
        <v>318</v>
      </c>
    </row>
    <row r="147" spans="2:14" ht="12.75" customHeight="1">
      <c r="B147" s="43">
        <v>4</v>
      </c>
      <c r="C147" s="43">
        <v>8</v>
      </c>
      <c r="D147" s="43">
        <v>10</v>
      </c>
      <c r="E147" s="56" t="s">
        <v>11</v>
      </c>
      <c r="F147" s="986">
        <v>3</v>
      </c>
      <c r="G147" s="585" t="s">
        <v>197</v>
      </c>
      <c r="H147" s="32"/>
      <c r="L147" s="817" t="str">
        <f t="shared" si="19"/>
        <v>E</v>
      </c>
      <c r="M147" s="849"/>
      <c r="N147" s="56">
        <f t="shared" si="20"/>
        <v>408</v>
      </c>
    </row>
    <row r="148" spans="2:14" ht="12.75" customHeight="1">
      <c r="B148" s="43">
        <v>4</v>
      </c>
      <c r="C148" s="43">
        <v>10</v>
      </c>
      <c r="E148" s="56" t="s">
        <v>11</v>
      </c>
      <c r="F148" s="986">
        <v>3</v>
      </c>
      <c r="G148" s="585" t="s">
        <v>197</v>
      </c>
      <c r="H148" s="32"/>
      <c r="L148" s="817" t="str">
        <f t="shared" si="19"/>
        <v>E</v>
      </c>
      <c r="M148" s="849"/>
      <c r="N148" s="56">
        <f t="shared" si="20"/>
        <v>410</v>
      </c>
    </row>
    <row r="149" spans="2:14" ht="13.5" customHeight="1" thickBot="1">
      <c r="B149" s="43">
        <v>5</v>
      </c>
      <c r="C149" s="43">
        <v>8</v>
      </c>
      <c r="E149" s="56" t="s">
        <v>11</v>
      </c>
      <c r="F149" s="986">
        <v>3</v>
      </c>
      <c r="G149" s="585" t="s">
        <v>197</v>
      </c>
      <c r="H149" s="32"/>
      <c r="L149" s="825" t="str">
        <f t="shared" si="19"/>
        <v>E</v>
      </c>
      <c r="M149" s="856"/>
      <c r="N149" s="56">
        <f t="shared" si="20"/>
        <v>508</v>
      </c>
    </row>
    <row r="150" spans="1:14" ht="12.75" customHeight="1">
      <c r="A150" s="15"/>
      <c r="B150" s="43">
        <v>1</v>
      </c>
      <c r="C150" s="43">
        <v>11</v>
      </c>
      <c r="D150" s="43">
        <v>13</v>
      </c>
      <c r="E150" s="497" t="s">
        <v>648</v>
      </c>
      <c r="F150" s="986">
        <v>3</v>
      </c>
      <c r="G150" s="505">
        <v>3</v>
      </c>
      <c r="H150" s="32">
        <v>32</v>
      </c>
      <c r="I150" s="32" t="s">
        <v>92</v>
      </c>
      <c r="J150" s="32" t="s">
        <v>164</v>
      </c>
      <c r="K150" s="32" t="s">
        <v>22</v>
      </c>
      <c r="L150" s="826" t="str">
        <f t="shared" si="19"/>
        <v>  Fizika , seminaras                       [[doc.V.Aleksa]]    FF, 105a</v>
      </c>
      <c r="M150" s="857"/>
      <c r="N150" s="497">
        <f t="shared" si="20"/>
        <v>111</v>
      </c>
    </row>
    <row r="151" spans="1:14" ht="12.75" customHeight="1">
      <c r="A151" s="1011" t="s">
        <v>33</v>
      </c>
      <c r="B151" s="43">
        <v>1</v>
      </c>
      <c r="C151" s="43">
        <v>13</v>
      </c>
      <c r="D151" s="43">
        <v>17</v>
      </c>
      <c r="E151" s="497" t="s">
        <v>167</v>
      </c>
      <c r="F151" s="986">
        <v>3</v>
      </c>
      <c r="G151" s="505">
        <v>3</v>
      </c>
      <c r="H151" s="32">
        <v>32</v>
      </c>
      <c r="I151" s="32" t="s">
        <v>607</v>
      </c>
      <c r="J151" s="32" t="s">
        <v>213</v>
      </c>
      <c r="K151" s="32" t="s">
        <v>22</v>
      </c>
      <c r="L151" s="826" t="str">
        <f aca="true" t="shared" si="21" ref="L151:L162">E151&amp;I151&amp;J151</f>
        <v>Fizika , lab. darbai  (1/2 gr. 1/2 sav)         [[doc.A.Gruodis]]    FF,424 kab. III R</v>
      </c>
      <c r="M151" s="857"/>
      <c r="N151" s="497">
        <f aca="true" t="shared" si="22" ref="N151:N162">B151*100+C151</f>
        <v>113</v>
      </c>
    </row>
    <row r="152" spans="1:14" ht="12.75" customHeight="1">
      <c r="A152" s="1011"/>
      <c r="B152" s="43">
        <v>1</v>
      </c>
      <c r="C152" s="43">
        <v>17</v>
      </c>
      <c r="E152" s="497" t="s">
        <v>11</v>
      </c>
      <c r="F152" s="986">
        <v>3</v>
      </c>
      <c r="G152" s="505">
        <v>3</v>
      </c>
      <c r="H152" s="32"/>
      <c r="L152" s="826" t="str">
        <f t="shared" si="21"/>
        <v>E</v>
      </c>
      <c r="M152" s="857"/>
      <c r="N152" s="497">
        <f t="shared" si="22"/>
        <v>117</v>
      </c>
    </row>
    <row r="153" spans="1:14" ht="12.75" customHeight="1">
      <c r="A153" s="1011" t="s">
        <v>33</v>
      </c>
      <c r="B153" s="43">
        <v>2</v>
      </c>
      <c r="C153" s="43">
        <v>11</v>
      </c>
      <c r="D153" s="43">
        <v>15</v>
      </c>
      <c r="E153" s="497" t="s">
        <v>241</v>
      </c>
      <c r="F153" s="986">
        <v>3</v>
      </c>
      <c r="G153" s="505">
        <v>3</v>
      </c>
      <c r="H153" s="32">
        <v>64</v>
      </c>
      <c r="I153" s="32" t="s">
        <v>565</v>
      </c>
      <c r="J153" s="32" t="s">
        <v>24</v>
      </c>
      <c r="K153" s="32" t="s">
        <v>23</v>
      </c>
      <c r="L153" s="826" t="str">
        <f t="shared" si="21"/>
        <v>11,15 val. Organinė chemija , lab. darbai  [[prof. I.Čikotienė ]]   OChL</v>
      </c>
      <c r="M153" s="857"/>
      <c r="N153" s="497">
        <f t="shared" si="22"/>
        <v>211</v>
      </c>
    </row>
    <row r="154" spans="1:14" ht="12.75" customHeight="1">
      <c r="A154" s="1011"/>
      <c r="B154" s="43">
        <v>2</v>
      </c>
      <c r="C154" s="43">
        <v>15</v>
      </c>
      <c r="D154" s="43">
        <v>16</v>
      </c>
      <c r="E154" s="497" t="s">
        <v>11</v>
      </c>
      <c r="G154" s="505"/>
      <c r="H154" s="32"/>
      <c r="L154" s="826" t="str">
        <f t="shared" si="21"/>
        <v>E</v>
      </c>
      <c r="M154" s="857"/>
      <c r="N154" s="497">
        <f t="shared" si="22"/>
        <v>215</v>
      </c>
    </row>
    <row r="155" spans="1:14" ht="12.75" customHeight="1">
      <c r="A155" s="1011" t="s">
        <v>33</v>
      </c>
      <c r="B155" s="43">
        <v>2</v>
      </c>
      <c r="C155" s="43">
        <v>16</v>
      </c>
      <c r="D155" s="43">
        <v>19</v>
      </c>
      <c r="E155" s="497" t="s">
        <v>649</v>
      </c>
      <c r="F155" s="986">
        <v>3</v>
      </c>
      <c r="G155" s="505" t="s">
        <v>145</v>
      </c>
      <c r="H155" s="32" t="s">
        <v>126</v>
      </c>
      <c r="I155" s="32" t="s">
        <v>317</v>
      </c>
      <c r="J155" s="32" t="s">
        <v>51</v>
      </c>
      <c r="K155" s="32" t="s">
        <v>333</v>
      </c>
      <c r="L155" s="826" t="str">
        <f t="shared" si="21"/>
        <v>Muziejinių rinkimų ir dailės kūrinių technologijų istorija, paskaita ir seminaras      [[prof.J.Senvaitienė]] GRC</v>
      </c>
      <c r="M155" s="857"/>
      <c r="N155" s="497">
        <f t="shared" si="22"/>
        <v>216</v>
      </c>
    </row>
    <row r="156" spans="1:14" ht="12.75" customHeight="1">
      <c r="A156" s="1011"/>
      <c r="B156" s="43">
        <v>2</v>
      </c>
      <c r="C156" s="43">
        <v>19</v>
      </c>
      <c r="E156" s="497" t="s">
        <v>11</v>
      </c>
      <c r="G156" s="505"/>
      <c r="H156" s="32"/>
      <c r="L156" s="826" t="str">
        <f t="shared" si="21"/>
        <v>E</v>
      </c>
      <c r="M156" s="857"/>
      <c r="N156" s="497">
        <f t="shared" si="22"/>
        <v>219</v>
      </c>
    </row>
    <row r="157" spans="1:14" ht="15" customHeight="1">
      <c r="A157" s="1011" t="s">
        <v>33</v>
      </c>
      <c r="B157" s="43">
        <v>3</v>
      </c>
      <c r="C157" s="43">
        <v>10</v>
      </c>
      <c r="D157" s="43">
        <v>12</v>
      </c>
      <c r="E157" s="497" t="s">
        <v>650</v>
      </c>
      <c r="F157" s="986">
        <v>3</v>
      </c>
      <c r="G157" s="505">
        <v>3</v>
      </c>
      <c r="H157" s="32">
        <v>32</v>
      </c>
      <c r="I157" s="32" t="s">
        <v>569</v>
      </c>
      <c r="J157" s="32" t="s">
        <v>150</v>
      </c>
      <c r="K157" s="32" t="s">
        <v>23</v>
      </c>
      <c r="L157" s="826" t="str">
        <f t="shared" si="21"/>
        <v>   Organinė chemija , seminaras   [prof.E.Orentas]]   ASA</v>
      </c>
      <c r="M157" s="857"/>
      <c r="N157" s="497">
        <f t="shared" si="22"/>
        <v>310</v>
      </c>
    </row>
    <row r="158" spans="1:15" ht="12.75" customHeight="1">
      <c r="A158" s="1011"/>
      <c r="B158" s="43">
        <v>3</v>
      </c>
      <c r="C158" s="43">
        <v>12</v>
      </c>
      <c r="D158" s="43">
        <v>14</v>
      </c>
      <c r="E158" s="497" t="s">
        <v>11</v>
      </c>
      <c r="F158" s="986">
        <v>3</v>
      </c>
      <c r="G158" s="505">
        <v>3</v>
      </c>
      <c r="H158" s="32"/>
      <c r="L158" s="826" t="str">
        <f t="shared" si="21"/>
        <v>E</v>
      </c>
      <c r="M158" s="857"/>
      <c r="N158" s="497">
        <f t="shared" si="22"/>
        <v>312</v>
      </c>
      <c r="O158" s="28"/>
    </row>
    <row r="159" spans="1:14" ht="12.75" customHeight="1">
      <c r="A159" s="1011" t="s">
        <v>33</v>
      </c>
      <c r="B159" s="43">
        <v>3</v>
      </c>
      <c r="C159" s="43">
        <v>14</v>
      </c>
      <c r="D159" s="43">
        <v>16</v>
      </c>
      <c r="E159" s="497" t="s">
        <v>651</v>
      </c>
      <c r="F159" s="986">
        <v>3</v>
      </c>
      <c r="G159" s="505" t="s">
        <v>185</v>
      </c>
      <c r="H159" s="32">
        <v>32</v>
      </c>
      <c r="I159" s="32" t="s">
        <v>730</v>
      </c>
      <c r="J159" s="32" t="s">
        <v>149</v>
      </c>
      <c r="K159" s="32" t="s">
        <v>333</v>
      </c>
      <c r="L159" s="826" t="str">
        <f t="shared" si="21"/>
        <v>Kvantinė chemija, seminaras  [[doc. L. Vilčiauskas]]  TGA</v>
      </c>
      <c r="M159" s="857"/>
      <c r="N159" s="497">
        <f t="shared" si="22"/>
        <v>314</v>
      </c>
    </row>
    <row r="160" spans="1:14" ht="12.75" customHeight="1">
      <c r="A160" s="15"/>
      <c r="B160" s="43">
        <v>3</v>
      </c>
      <c r="C160" s="43">
        <v>16</v>
      </c>
      <c r="E160" s="497" t="s">
        <v>11</v>
      </c>
      <c r="G160" s="505"/>
      <c r="H160" s="32"/>
      <c r="L160" s="826" t="str">
        <f t="shared" si="21"/>
        <v>E</v>
      </c>
      <c r="M160" s="857"/>
      <c r="N160" s="497">
        <f t="shared" si="22"/>
        <v>316</v>
      </c>
    </row>
    <row r="161" spans="2:14" ht="12.75" customHeight="1">
      <c r="B161" s="43">
        <v>4</v>
      </c>
      <c r="C161" s="43">
        <v>10</v>
      </c>
      <c r="E161" s="497" t="s">
        <v>11</v>
      </c>
      <c r="G161" s="505">
        <v>3</v>
      </c>
      <c r="H161" s="32">
        <v>32</v>
      </c>
      <c r="L161" s="826" t="str">
        <f t="shared" si="21"/>
        <v>E</v>
      </c>
      <c r="M161" s="857"/>
      <c r="N161" s="497">
        <f t="shared" si="22"/>
        <v>410</v>
      </c>
    </row>
    <row r="162" spans="2:14" ht="12.75" customHeight="1">
      <c r="B162" s="43">
        <v>5</v>
      </c>
      <c r="C162" s="43">
        <v>10</v>
      </c>
      <c r="E162" s="497" t="s">
        <v>11</v>
      </c>
      <c r="F162" s="986">
        <v>3</v>
      </c>
      <c r="G162" s="505"/>
      <c r="H162" s="32"/>
      <c r="L162" s="826" t="str">
        <f t="shared" si="21"/>
        <v>E</v>
      </c>
      <c r="M162" s="857"/>
      <c r="N162" s="497">
        <f t="shared" si="22"/>
        <v>510</v>
      </c>
    </row>
    <row r="163" spans="1:14" ht="12.75" customHeight="1">
      <c r="A163" s="28"/>
      <c r="B163" s="43">
        <v>1</v>
      </c>
      <c r="C163" s="43">
        <v>9</v>
      </c>
      <c r="D163" s="43">
        <v>13</v>
      </c>
      <c r="E163" s="521" t="s">
        <v>423</v>
      </c>
      <c r="F163" s="986">
        <v>3</v>
      </c>
      <c r="G163" s="522" t="s">
        <v>235</v>
      </c>
      <c r="H163" s="32">
        <v>32</v>
      </c>
      <c r="I163" s="32" t="s">
        <v>804</v>
      </c>
      <c r="J163" s="32" t="s">
        <v>215</v>
      </c>
      <c r="K163" s="32" t="s">
        <v>22</v>
      </c>
      <c r="L163" s="1030" t="str">
        <f>E163&amp;I163&amp;J163</f>
        <v> Fizika , lab. darbai    [[lekt. L. Dagys]]   FF, 424 kab.  III R</v>
      </c>
      <c r="M163" s="1031"/>
      <c r="N163" s="1032">
        <f>B163*100+C163</f>
        <v>109</v>
      </c>
    </row>
    <row r="164" spans="2:14" ht="12.75" customHeight="1">
      <c r="B164" s="43">
        <v>1</v>
      </c>
      <c r="C164" s="43">
        <v>13</v>
      </c>
      <c r="D164" s="43">
        <v>15</v>
      </c>
      <c r="E164" s="521" t="s">
        <v>652</v>
      </c>
      <c r="F164" s="986">
        <v>3</v>
      </c>
      <c r="G164" s="522" t="s">
        <v>235</v>
      </c>
      <c r="H164" s="32">
        <v>32</v>
      </c>
      <c r="I164" s="32" t="s">
        <v>92</v>
      </c>
      <c r="J164" s="32" t="s">
        <v>164</v>
      </c>
      <c r="K164" s="32" t="s">
        <v>22</v>
      </c>
      <c r="L164" s="1030" t="str">
        <f aca="true" t="shared" si="23" ref="L164:L182">E164&amp;I164&amp;J164</f>
        <v>  Fizika, seminaras     [[doc.V.Aleksa]]    FF, 105a</v>
      </c>
      <c r="M164" s="1031"/>
      <c r="N164" s="1032">
        <f aca="true" t="shared" si="24" ref="N164:N182">B164*100+C164</f>
        <v>113</v>
      </c>
    </row>
    <row r="165" spans="2:14" ht="12.75" customHeight="1">
      <c r="B165" s="43">
        <v>1</v>
      </c>
      <c r="C165" s="43">
        <v>15</v>
      </c>
      <c r="D165" s="43">
        <v>16</v>
      </c>
      <c r="E165" s="521" t="s">
        <v>11</v>
      </c>
      <c r="G165" s="522"/>
      <c r="H165" s="32"/>
      <c r="L165" s="1030" t="str">
        <f t="shared" si="23"/>
        <v>E</v>
      </c>
      <c r="M165" s="1031"/>
      <c r="N165" s="1032">
        <f t="shared" si="24"/>
        <v>115</v>
      </c>
    </row>
    <row r="166" spans="2:14" ht="12.75" customHeight="1">
      <c r="B166" s="43">
        <v>1</v>
      </c>
      <c r="C166" s="43">
        <v>16</v>
      </c>
      <c r="D166" s="43">
        <v>20</v>
      </c>
      <c r="E166" s="521" t="s">
        <v>293</v>
      </c>
      <c r="F166" s="986">
        <v>3</v>
      </c>
      <c r="G166" s="522" t="s">
        <v>138</v>
      </c>
      <c r="H166" s="32">
        <v>64</v>
      </c>
      <c r="I166" s="32" t="s">
        <v>887</v>
      </c>
      <c r="J166" s="32" t="s">
        <v>24</v>
      </c>
      <c r="K166" s="32" t="s">
        <v>23</v>
      </c>
      <c r="L166" s="1030" t="str">
        <f t="shared" si="23"/>
        <v>Organinė chemija, lab. darbai     [[prof. V. Masevičius, asist. S. Višniakova]]   OChL</v>
      </c>
      <c r="M166" s="1031"/>
      <c r="N166" s="1032">
        <f t="shared" si="24"/>
        <v>116</v>
      </c>
    </row>
    <row r="167" spans="2:14" ht="12.75" customHeight="1">
      <c r="B167" s="43">
        <v>1</v>
      </c>
      <c r="C167" s="43">
        <v>20</v>
      </c>
      <c r="E167" s="521" t="s">
        <v>11</v>
      </c>
      <c r="G167" s="522"/>
      <c r="H167" s="32"/>
      <c r="L167" s="1030" t="str">
        <f t="shared" si="23"/>
        <v>E</v>
      </c>
      <c r="M167" s="1031"/>
      <c r="N167" s="1032">
        <f t="shared" si="24"/>
        <v>120</v>
      </c>
    </row>
    <row r="168" spans="1:14" s="4" customFormat="1" ht="12.75" customHeight="1">
      <c r="A168" s="931"/>
      <c r="B168" s="43">
        <v>2</v>
      </c>
      <c r="C168" s="43">
        <v>8</v>
      </c>
      <c r="D168" s="43">
        <v>11</v>
      </c>
      <c r="E168" s="521" t="s">
        <v>11</v>
      </c>
      <c r="F168" s="986"/>
      <c r="G168" s="522"/>
      <c r="H168" s="32"/>
      <c r="I168" s="32"/>
      <c r="J168" s="32"/>
      <c r="K168" s="32"/>
      <c r="L168" s="1030" t="str">
        <f t="shared" si="23"/>
        <v>E</v>
      </c>
      <c r="M168" s="1031"/>
      <c r="N168" s="1032">
        <f t="shared" si="24"/>
        <v>208</v>
      </c>
    </row>
    <row r="169" spans="1:14" ht="12.75" customHeight="1">
      <c r="A169" s="15" t="s">
        <v>472</v>
      </c>
      <c r="B169" s="43">
        <v>2</v>
      </c>
      <c r="C169" s="43">
        <v>11</v>
      </c>
      <c r="D169" s="43">
        <v>13</v>
      </c>
      <c r="E169" s="521" t="s">
        <v>653</v>
      </c>
      <c r="F169" s="986">
        <v>3</v>
      </c>
      <c r="G169" s="522" t="s">
        <v>235</v>
      </c>
      <c r="H169" s="32">
        <v>32</v>
      </c>
      <c r="I169" s="32" t="s">
        <v>464</v>
      </c>
      <c r="J169" s="32" t="s">
        <v>550</v>
      </c>
      <c r="K169" s="32" t="s">
        <v>333</v>
      </c>
      <c r="L169" s="1030" t="str">
        <f>E169&amp;I169&amp;J169</f>
        <v> Kvantinė chemija, seminaras   [[lekt.K.Aidas]]   FF, 704 aud.</v>
      </c>
      <c r="M169" s="1031"/>
      <c r="N169" s="1032">
        <f>B169*100+C169</f>
        <v>211</v>
      </c>
    </row>
    <row r="170" spans="1:15" s="4" customFormat="1" ht="12.75" customHeight="1">
      <c r="A170" s="48" t="s">
        <v>472</v>
      </c>
      <c r="B170" s="43">
        <v>2</v>
      </c>
      <c r="C170" s="43">
        <v>13</v>
      </c>
      <c r="D170" s="43">
        <v>15</v>
      </c>
      <c r="E170" s="521" t="s">
        <v>654</v>
      </c>
      <c r="F170" s="986">
        <v>3</v>
      </c>
      <c r="G170" s="522" t="s">
        <v>138</v>
      </c>
      <c r="H170" s="32">
        <v>32</v>
      </c>
      <c r="I170" s="32" t="s">
        <v>419</v>
      </c>
      <c r="J170" s="32" t="s">
        <v>550</v>
      </c>
      <c r="K170" s="32" t="s">
        <v>333</v>
      </c>
      <c r="L170" s="1030" t="str">
        <f>E170&amp;I170&amp;J170</f>
        <v>  Kvantinė chemija, seminaras         [[lekt. K.Aidas]]   FF, 704 aud.</v>
      </c>
      <c r="M170" s="1031"/>
      <c r="N170" s="1032">
        <f>B170*100+C170</f>
        <v>213</v>
      </c>
      <c r="O170" s="125"/>
    </row>
    <row r="171" spans="1:15" s="4" customFormat="1" ht="12.75" customHeight="1">
      <c r="A171" s="125"/>
      <c r="B171" s="43">
        <v>2</v>
      </c>
      <c r="C171" s="43">
        <v>15</v>
      </c>
      <c r="D171" s="43"/>
      <c r="E171" s="521" t="s">
        <v>11</v>
      </c>
      <c r="F171" s="986"/>
      <c r="G171" s="522"/>
      <c r="H171" s="32"/>
      <c r="I171" s="32"/>
      <c r="J171" s="32"/>
      <c r="K171" s="32"/>
      <c r="L171" s="1030" t="str">
        <f>E171&amp;I171&amp;J171</f>
        <v>E</v>
      </c>
      <c r="M171" s="1031"/>
      <c r="N171" s="1032">
        <f>B171*100+C171</f>
        <v>215</v>
      </c>
      <c r="O171" s="125"/>
    </row>
    <row r="172" spans="1:14" s="4" customFormat="1" ht="12.75" customHeight="1">
      <c r="A172" s="913"/>
      <c r="B172" s="43">
        <v>3</v>
      </c>
      <c r="C172" s="43">
        <v>9</v>
      </c>
      <c r="D172" s="43">
        <v>12</v>
      </c>
      <c r="E172" s="521" t="s">
        <v>29</v>
      </c>
      <c r="F172" s="986">
        <v>3</v>
      </c>
      <c r="G172" s="522" t="s">
        <v>235</v>
      </c>
      <c r="H172" s="32">
        <v>32</v>
      </c>
      <c r="I172" s="32" t="s">
        <v>893</v>
      </c>
      <c r="J172" s="32" t="s">
        <v>539</v>
      </c>
      <c r="K172" s="32" t="s">
        <v>507</v>
      </c>
      <c r="L172" s="1030" t="str">
        <f t="shared" si="23"/>
        <v>Bioorganinė chemija  [[prof.S.Serva]]  JGMC, R105 aud.</v>
      </c>
      <c r="M172" s="1031"/>
      <c r="N172" s="1032">
        <f t="shared" si="24"/>
        <v>309</v>
      </c>
    </row>
    <row r="173" spans="1:14" s="4" customFormat="1" ht="12.75" customHeight="1">
      <c r="A173" s="913"/>
      <c r="B173" s="43">
        <v>3</v>
      </c>
      <c r="C173" s="43">
        <v>12</v>
      </c>
      <c r="D173" s="43">
        <v>14</v>
      </c>
      <c r="E173" s="521" t="s">
        <v>11</v>
      </c>
      <c r="F173" s="986"/>
      <c r="G173" s="522"/>
      <c r="H173" s="32"/>
      <c r="I173" s="32"/>
      <c r="J173" s="32"/>
      <c r="K173" s="32"/>
      <c r="L173" s="1030" t="str">
        <f t="shared" si="23"/>
        <v>E</v>
      </c>
      <c r="M173" s="1031"/>
      <c r="N173" s="1032">
        <f t="shared" si="24"/>
        <v>312</v>
      </c>
    </row>
    <row r="174" spans="1:14" ht="12.75" customHeight="1">
      <c r="A174" s="28" t="s">
        <v>76</v>
      </c>
      <c r="B174" s="43">
        <v>3</v>
      </c>
      <c r="C174" s="43">
        <v>14</v>
      </c>
      <c r="D174" s="43">
        <v>16</v>
      </c>
      <c r="E174" s="521" t="s">
        <v>463</v>
      </c>
      <c r="F174" s="986">
        <v>3</v>
      </c>
      <c r="G174" s="522" t="s">
        <v>139</v>
      </c>
      <c r="H174" s="32">
        <v>32</v>
      </c>
      <c r="I174" s="32" t="s">
        <v>464</v>
      </c>
      <c r="J174" s="32" t="s">
        <v>19</v>
      </c>
      <c r="K174" s="32" t="s">
        <v>333</v>
      </c>
      <c r="L174" s="1030" t="str">
        <f t="shared" si="23"/>
        <v> Kvantinė chemija       [[lekt.K.Aidas]]   KDA</v>
      </c>
      <c r="M174" s="1031"/>
      <c r="N174" s="1032">
        <f t="shared" si="24"/>
        <v>314</v>
      </c>
    </row>
    <row r="175" spans="1:14" s="4" customFormat="1" ht="12.75" customHeight="1">
      <c r="A175" s="48"/>
      <c r="B175" s="519">
        <v>3</v>
      </c>
      <c r="C175" s="519">
        <v>16</v>
      </c>
      <c r="D175" s="519"/>
      <c r="E175" s="521" t="s">
        <v>11</v>
      </c>
      <c r="F175" s="986"/>
      <c r="G175" s="522"/>
      <c r="H175" s="32">
        <v>32</v>
      </c>
      <c r="I175" s="32"/>
      <c r="J175" s="54"/>
      <c r="K175" s="32"/>
      <c r="L175" s="1030" t="str">
        <f t="shared" si="23"/>
        <v>E</v>
      </c>
      <c r="M175" s="1031"/>
      <c r="N175" s="1032">
        <f t="shared" si="24"/>
        <v>316</v>
      </c>
    </row>
    <row r="176" spans="1:14" s="4" customFormat="1" ht="12.75" customHeight="1">
      <c r="A176" s="931"/>
      <c r="B176" s="43">
        <v>4</v>
      </c>
      <c r="C176" s="43">
        <v>8</v>
      </c>
      <c r="D176" s="43">
        <v>10</v>
      </c>
      <c r="E176" s="521" t="s">
        <v>390</v>
      </c>
      <c r="F176" s="986">
        <v>3</v>
      </c>
      <c r="G176" s="522" t="s">
        <v>235</v>
      </c>
      <c r="H176" s="32">
        <v>32</v>
      </c>
      <c r="I176" s="32" t="s">
        <v>411</v>
      </c>
      <c r="J176" s="32" t="s">
        <v>18</v>
      </c>
      <c r="K176" s="32" t="s">
        <v>23</v>
      </c>
      <c r="L176" s="1030" t="str">
        <f aca="true" t="shared" si="25" ref="L176:L181">E176&amp;I176&amp;J176</f>
        <v> Organinė chemija    [[prof.A.Žilinskas]]   FChA</v>
      </c>
      <c r="M176" s="1031"/>
      <c r="N176" s="1032">
        <f aca="true" t="shared" si="26" ref="N176:N181">B176*100+C176</f>
        <v>408</v>
      </c>
    </row>
    <row r="177" spans="1:14" s="4" customFormat="1" ht="12.75" customHeight="1">
      <c r="A177" s="335"/>
      <c r="B177" s="43">
        <v>4</v>
      </c>
      <c r="C177" s="43">
        <v>10</v>
      </c>
      <c r="D177" s="43">
        <v>12</v>
      </c>
      <c r="E177" s="521" t="s">
        <v>645</v>
      </c>
      <c r="F177" s="986">
        <v>3</v>
      </c>
      <c r="G177" s="522" t="s">
        <v>139</v>
      </c>
      <c r="H177" s="32">
        <v>32</v>
      </c>
      <c r="I177" s="32" t="s">
        <v>812</v>
      </c>
      <c r="J177" s="32" t="s">
        <v>17</v>
      </c>
      <c r="K177" s="32" t="s">
        <v>23</v>
      </c>
      <c r="L177" s="1030" t="str">
        <f t="shared" si="25"/>
        <v>Organinė chemija, seminaras   [[doc. R. Vaitkus]]   OChA</v>
      </c>
      <c r="M177" s="1031"/>
      <c r="N177" s="1032">
        <f t="shared" si="26"/>
        <v>410</v>
      </c>
    </row>
    <row r="178" spans="2:14" s="4" customFormat="1" ht="12.75" customHeight="1">
      <c r="B178" s="43">
        <v>4</v>
      </c>
      <c r="C178" s="43">
        <v>12</v>
      </c>
      <c r="D178" s="43">
        <v>14</v>
      </c>
      <c r="E178" s="521" t="s">
        <v>655</v>
      </c>
      <c r="F178" s="986">
        <v>3</v>
      </c>
      <c r="G178" s="522" t="s">
        <v>138</v>
      </c>
      <c r="H178" s="32">
        <v>32</v>
      </c>
      <c r="I178" s="32" t="s">
        <v>411</v>
      </c>
      <c r="J178" s="32" t="s">
        <v>150</v>
      </c>
      <c r="K178" s="32" t="s">
        <v>23</v>
      </c>
      <c r="L178" s="1030" t="str">
        <f t="shared" si="25"/>
        <v>Organinė chemija, seminaras  [[prof.A.Žilinskas]]   ASA</v>
      </c>
      <c r="M178" s="1031"/>
      <c r="N178" s="1032">
        <f t="shared" si="26"/>
        <v>412</v>
      </c>
    </row>
    <row r="179" spans="2:14" s="4" customFormat="1" ht="12.75" customHeight="1">
      <c r="B179" s="43">
        <v>4</v>
      </c>
      <c r="C179" s="43">
        <v>14</v>
      </c>
      <c r="D179" s="43"/>
      <c r="E179" s="521" t="s">
        <v>11</v>
      </c>
      <c r="F179" s="986"/>
      <c r="G179" s="522"/>
      <c r="H179" s="32"/>
      <c r="I179" s="32"/>
      <c r="J179" s="32"/>
      <c r="K179" s="32"/>
      <c r="L179" s="1030" t="str">
        <f t="shared" si="25"/>
        <v>E</v>
      </c>
      <c r="M179" s="1031"/>
      <c r="N179" s="1032">
        <f t="shared" si="26"/>
        <v>414</v>
      </c>
    </row>
    <row r="180" spans="1:14" s="4" customFormat="1" ht="12.75" customHeight="1">
      <c r="A180" s="931"/>
      <c r="B180" s="43">
        <v>5</v>
      </c>
      <c r="C180" s="43">
        <v>8</v>
      </c>
      <c r="D180" s="43">
        <v>12</v>
      </c>
      <c r="E180" s="521" t="s">
        <v>370</v>
      </c>
      <c r="F180" s="986">
        <v>3</v>
      </c>
      <c r="G180" s="522" t="s">
        <v>294</v>
      </c>
      <c r="H180" s="32">
        <v>64</v>
      </c>
      <c r="I180" s="32" t="s">
        <v>813</v>
      </c>
      <c r="J180" s="32" t="s">
        <v>24</v>
      </c>
      <c r="K180" s="32" t="s">
        <v>23</v>
      </c>
      <c r="L180" s="1030" t="str">
        <f t="shared" si="25"/>
        <v> Organinė chemija , lab. darbai  [[prof.A.Žilinskas, d.A. Neniškis]]   OChL</v>
      </c>
      <c r="M180" s="1031"/>
      <c r="N180" s="1032">
        <f t="shared" si="26"/>
        <v>508</v>
      </c>
    </row>
    <row r="181" spans="2:14" s="4" customFormat="1" ht="12.75" customHeight="1">
      <c r="B181" s="43">
        <v>5</v>
      </c>
      <c r="C181" s="43">
        <v>12</v>
      </c>
      <c r="D181" s="43">
        <v>14</v>
      </c>
      <c r="E181" s="521" t="s">
        <v>517</v>
      </c>
      <c r="F181" s="986">
        <v>3</v>
      </c>
      <c r="G181" s="522" t="s">
        <v>235</v>
      </c>
      <c r="H181" s="32">
        <v>16</v>
      </c>
      <c r="I181" s="32" t="s">
        <v>411</v>
      </c>
      <c r="J181" s="32" t="s">
        <v>18</v>
      </c>
      <c r="K181" s="32" t="s">
        <v>23</v>
      </c>
      <c r="L181" s="1030" t="str">
        <f t="shared" si="25"/>
        <v>[2] Organinė chemija    1/2 sav.    [[prof.A.Žilinskas]]   FChA</v>
      </c>
      <c r="M181" s="1031"/>
      <c r="N181" s="1032">
        <f t="shared" si="26"/>
        <v>512</v>
      </c>
    </row>
    <row r="182" spans="1:14" ht="12.75" customHeight="1">
      <c r="A182" s="124"/>
      <c r="B182" s="43">
        <v>5</v>
      </c>
      <c r="C182" s="43">
        <v>14</v>
      </c>
      <c r="E182" s="521" t="s">
        <v>11</v>
      </c>
      <c r="G182" s="522"/>
      <c r="H182" s="32"/>
      <c r="I182" s="837"/>
      <c r="L182" s="1030" t="str">
        <f t="shared" si="23"/>
        <v>E</v>
      </c>
      <c r="M182" s="1031"/>
      <c r="N182" s="1032">
        <f t="shared" si="24"/>
        <v>514</v>
      </c>
    </row>
    <row r="183" spans="1:14" ht="12.75" customHeight="1">
      <c r="A183" s="124"/>
      <c r="B183" s="43"/>
      <c r="E183" s="521"/>
      <c r="G183" s="522"/>
      <c r="H183" s="32"/>
      <c r="I183" s="837"/>
      <c r="L183" s="1030"/>
      <c r="M183" s="1031"/>
      <c r="N183" s="1032"/>
    </row>
    <row r="184" spans="2:14" ht="12.75" customHeight="1">
      <c r="B184" s="43">
        <v>1</v>
      </c>
      <c r="C184" s="43">
        <v>8</v>
      </c>
      <c r="E184" s="501" t="s">
        <v>11</v>
      </c>
      <c r="F184" s="986">
        <v>3</v>
      </c>
      <c r="G184" s="523">
        <v>6</v>
      </c>
      <c r="H184" s="32"/>
      <c r="L184" s="829" t="str">
        <f aca="true" t="shared" si="27" ref="L184:L193">E184&amp;I184&amp;J184</f>
        <v>E</v>
      </c>
      <c r="M184" s="860"/>
      <c r="N184" s="501">
        <f aca="true" t="shared" si="28" ref="N184:N193">B184*100+C184</f>
        <v>108</v>
      </c>
    </row>
    <row r="185" spans="2:14" ht="12.75" customHeight="1">
      <c r="B185" s="43">
        <v>2</v>
      </c>
      <c r="C185" s="43">
        <v>8</v>
      </c>
      <c r="D185" s="43">
        <v>11</v>
      </c>
      <c r="E185" s="501" t="s">
        <v>86</v>
      </c>
      <c r="F185" s="986">
        <v>3</v>
      </c>
      <c r="G185" s="523">
        <v>6</v>
      </c>
      <c r="H185" s="32">
        <v>48</v>
      </c>
      <c r="I185" s="32" t="s">
        <v>238</v>
      </c>
      <c r="J185" s="32" t="s">
        <v>103</v>
      </c>
      <c r="K185" s="32" t="s">
        <v>22</v>
      </c>
      <c r="L185" s="820" t="str">
        <f t="shared" si="27"/>
        <v>Fizika   [[doc. A.Gruodis]]  FF, DFA</v>
      </c>
      <c r="M185" s="851"/>
      <c r="N185" s="501">
        <f t="shared" si="28"/>
        <v>208</v>
      </c>
    </row>
    <row r="186" spans="2:14" ht="12.75" customHeight="1">
      <c r="B186" s="43">
        <v>2</v>
      </c>
      <c r="C186" s="43">
        <v>11</v>
      </c>
      <c r="E186" s="501" t="s">
        <v>11</v>
      </c>
      <c r="F186" s="986">
        <v>3</v>
      </c>
      <c r="G186" s="523">
        <v>6</v>
      </c>
      <c r="H186" s="32"/>
      <c r="L186" s="820" t="str">
        <f t="shared" si="27"/>
        <v>E</v>
      </c>
      <c r="M186" s="851"/>
      <c r="N186" s="501">
        <f t="shared" si="28"/>
        <v>211</v>
      </c>
    </row>
    <row r="187" spans="1:14" ht="12.75" customHeight="1">
      <c r="A187" s="128"/>
      <c r="B187" s="43">
        <v>3</v>
      </c>
      <c r="C187" s="43">
        <v>12</v>
      </c>
      <c r="D187" s="43">
        <v>14</v>
      </c>
      <c r="E187" s="501" t="s">
        <v>127</v>
      </c>
      <c r="F187" s="986">
        <v>3</v>
      </c>
      <c r="G187" s="523">
        <v>5</v>
      </c>
      <c r="H187" s="32">
        <v>32</v>
      </c>
      <c r="I187" s="32" t="s">
        <v>570</v>
      </c>
      <c r="J187" s="32" t="s">
        <v>19</v>
      </c>
      <c r="K187" s="32" t="s">
        <v>23</v>
      </c>
      <c r="L187" s="820" t="str">
        <f t="shared" si="27"/>
        <v>Organinė chemija    [[prof. E.Orentas ]]   KDA</v>
      </c>
      <c r="M187" s="851"/>
      <c r="N187" s="501">
        <f t="shared" si="28"/>
        <v>312</v>
      </c>
    </row>
    <row r="188" spans="2:14" ht="12.75" customHeight="1">
      <c r="B188" s="43">
        <v>3</v>
      </c>
      <c r="C188" s="43">
        <v>14</v>
      </c>
      <c r="E188" s="501" t="s">
        <v>11</v>
      </c>
      <c r="F188" s="986">
        <v>3</v>
      </c>
      <c r="G188" s="523">
        <v>6</v>
      </c>
      <c r="H188" s="32"/>
      <c r="L188" s="820" t="str">
        <f t="shared" si="27"/>
        <v>E</v>
      </c>
      <c r="M188" s="851"/>
      <c r="N188" s="501">
        <f t="shared" si="28"/>
        <v>314</v>
      </c>
    </row>
    <row r="189" spans="2:14" ht="12.75" customHeight="1">
      <c r="B189" s="43">
        <v>4</v>
      </c>
      <c r="C189" s="43">
        <v>12</v>
      </c>
      <c r="D189" s="43">
        <v>13</v>
      </c>
      <c r="E189" s="501" t="s">
        <v>127</v>
      </c>
      <c r="F189" s="986">
        <v>3</v>
      </c>
      <c r="G189" s="523">
        <v>5</v>
      </c>
      <c r="H189" s="32">
        <v>16</v>
      </c>
      <c r="I189" s="32" t="s">
        <v>571</v>
      </c>
      <c r="J189" s="32" t="s">
        <v>19</v>
      </c>
      <c r="K189" s="32" t="s">
        <v>23</v>
      </c>
      <c r="L189" s="821" t="str">
        <f t="shared" si="27"/>
        <v>Organinė chemija    [[prof. E.Orentas]]   KDA</v>
      </c>
      <c r="M189" s="861"/>
      <c r="N189" s="501">
        <f t="shared" si="28"/>
        <v>412</v>
      </c>
    </row>
    <row r="190" spans="2:14" ht="13.5" customHeight="1" thickBot="1">
      <c r="B190" s="43">
        <v>4</v>
      </c>
      <c r="C190" s="43">
        <v>13</v>
      </c>
      <c r="E190" s="501" t="s">
        <v>11</v>
      </c>
      <c r="G190" s="523"/>
      <c r="H190" s="32"/>
      <c r="L190" s="830" t="str">
        <f t="shared" si="27"/>
        <v>E</v>
      </c>
      <c r="M190" s="862"/>
      <c r="N190" s="501">
        <f t="shared" si="28"/>
        <v>413</v>
      </c>
    </row>
    <row r="191" spans="2:14" ht="19.5" customHeight="1">
      <c r="B191" s="1094">
        <v>1</v>
      </c>
      <c r="C191" s="1094">
        <v>8</v>
      </c>
      <c r="D191" s="1094">
        <v>12</v>
      </c>
      <c r="E191" s="55" t="s">
        <v>88</v>
      </c>
      <c r="F191" s="986">
        <v>5</v>
      </c>
      <c r="G191" s="118">
        <v>1</v>
      </c>
      <c r="H191" s="32">
        <v>64</v>
      </c>
      <c r="I191" s="32" t="s">
        <v>904</v>
      </c>
      <c r="J191" s="32" t="s">
        <v>26</v>
      </c>
      <c r="K191" s="32" t="s">
        <v>25</v>
      </c>
      <c r="L191" s="813" t="str">
        <f t="shared" si="27"/>
        <v>Fizikinė chemija , lab. darbai  [[prof.H.Cesiulis, d. D. Balčiūnas]]  FChL</v>
      </c>
      <c r="M191" s="846"/>
      <c r="N191" s="55">
        <f t="shared" si="28"/>
        <v>108</v>
      </c>
    </row>
    <row r="192" spans="2:14" ht="15" customHeight="1">
      <c r="B192" s="43">
        <v>1</v>
      </c>
      <c r="C192" s="43">
        <v>12</v>
      </c>
      <c r="D192" s="43">
        <v>14</v>
      </c>
      <c r="E192" s="55" t="s">
        <v>11</v>
      </c>
      <c r="G192" s="118"/>
      <c r="H192" s="32"/>
      <c r="L192" s="813" t="str">
        <f t="shared" si="27"/>
        <v>E</v>
      </c>
      <c r="M192" s="846"/>
      <c r="N192" s="55">
        <f t="shared" si="28"/>
        <v>112</v>
      </c>
    </row>
    <row r="193" spans="2:14" ht="19.5" customHeight="1">
      <c r="B193" s="1094">
        <v>1</v>
      </c>
      <c r="C193" s="1094">
        <v>14</v>
      </c>
      <c r="D193" s="1094">
        <v>16</v>
      </c>
      <c r="E193" s="55" t="s">
        <v>656</v>
      </c>
      <c r="F193" s="986">
        <v>5</v>
      </c>
      <c r="G193" s="118">
        <v>1</v>
      </c>
      <c r="H193" s="32">
        <v>32</v>
      </c>
      <c r="I193" s="32" t="s">
        <v>409</v>
      </c>
      <c r="J193" s="32" t="s">
        <v>17</v>
      </c>
      <c r="K193" s="32" t="s">
        <v>25</v>
      </c>
      <c r="L193" s="813" t="str">
        <f t="shared" si="27"/>
        <v>14,30 val. Fizikinė chemija , seminaras       [[lektL.Mikoliūnaitė]]  OChA</v>
      </c>
      <c r="M193" s="846"/>
      <c r="N193" s="55">
        <f t="shared" si="28"/>
        <v>114</v>
      </c>
    </row>
    <row r="194" spans="2:14" ht="18" customHeight="1">
      <c r="B194" s="43">
        <v>1</v>
      </c>
      <c r="C194" s="43">
        <v>16</v>
      </c>
      <c r="E194" s="55" t="s">
        <v>11</v>
      </c>
      <c r="G194" s="118"/>
      <c r="H194" s="32"/>
      <c r="L194" s="813" t="str">
        <f>E194&amp;I194&amp;J194</f>
        <v>E</v>
      </c>
      <c r="M194" s="846"/>
      <c r="N194" s="55">
        <f>B194*100+C194</f>
        <v>116</v>
      </c>
    </row>
    <row r="195" spans="2:14" ht="12.75" customHeight="1">
      <c r="B195" s="43">
        <v>2</v>
      </c>
      <c r="C195" s="43">
        <v>14</v>
      </c>
      <c r="E195" s="55" t="s">
        <v>11</v>
      </c>
      <c r="F195" s="986">
        <v>5</v>
      </c>
      <c r="G195" s="118">
        <v>1</v>
      </c>
      <c r="H195" s="32"/>
      <c r="L195" s="813" t="str">
        <f aca="true" t="shared" si="29" ref="L195:L203">E195&amp;I195&amp;J195</f>
        <v>E</v>
      </c>
      <c r="M195" s="846"/>
      <c r="N195" s="55">
        <f aca="true" t="shared" si="30" ref="N195:N203">B195*100+C195</f>
        <v>214</v>
      </c>
    </row>
    <row r="196" spans="2:14" ht="12.75" customHeight="1">
      <c r="B196" s="43">
        <v>3</v>
      </c>
      <c r="C196" s="43">
        <v>12</v>
      </c>
      <c r="D196" s="43">
        <v>13</v>
      </c>
      <c r="E196" s="55" t="s">
        <v>658</v>
      </c>
      <c r="F196" s="986">
        <v>5</v>
      </c>
      <c r="G196" s="118">
        <v>1</v>
      </c>
      <c r="H196" s="32">
        <v>16</v>
      </c>
      <c r="I196" s="32" t="s">
        <v>114</v>
      </c>
      <c r="J196" s="32" t="s">
        <v>27</v>
      </c>
      <c r="K196" s="32" t="s">
        <v>21</v>
      </c>
      <c r="L196" s="813" t="str">
        <f t="shared" si="29"/>
        <v>Analizinė chemija , seminaras[[prof.S.Tautkus]]     AChL</v>
      </c>
      <c r="M196" s="846"/>
      <c r="N196" s="55">
        <f t="shared" si="30"/>
        <v>312</v>
      </c>
    </row>
    <row r="197" spans="2:14" ht="12.75" customHeight="1">
      <c r="B197" s="43">
        <v>3</v>
      </c>
      <c r="C197" s="43">
        <v>13</v>
      </c>
      <c r="D197" s="43">
        <v>17</v>
      </c>
      <c r="E197" s="55" t="s">
        <v>89</v>
      </c>
      <c r="F197" s="986">
        <v>5</v>
      </c>
      <c r="G197" s="118">
        <v>1</v>
      </c>
      <c r="H197" s="32">
        <v>64</v>
      </c>
      <c r="I197" s="32" t="s">
        <v>315</v>
      </c>
      <c r="J197" s="32" t="s">
        <v>27</v>
      </c>
      <c r="K197" s="32" t="s">
        <v>21</v>
      </c>
      <c r="L197" s="813" t="str">
        <f t="shared" si="29"/>
        <v>Analizinė chemija , lab. darbai  [[prof. S.Tautkus, doc.A.Kaušaitė-Minkštimienė]]   AChL</v>
      </c>
      <c r="M197" s="846"/>
      <c r="N197" s="55">
        <f t="shared" si="30"/>
        <v>313</v>
      </c>
    </row>
    <row r="198" spans="2:14" ht="12.75" customHeight="1">
      <c r="B198" s="43">
        <v>3</v>
      </c>
      <c r="C198" s="43">
        <v>17</v>
      </c>
      <c r="E198" s="55" t="s">
        <v>11</v>
      </c>
      <c r="F198" s="986">
        <v>5</v>
      </c>
      <c r="G198" s="118">
        <v>1</v>
      </c>
      <c r="H198" s="32"/>
      <c r="L198" s="813" t="str">
        <f t="shared" si="29"/>
        <v>E</v>
      </c>
      <c r="M198" s="846"/>
      <c r="N198" s="55">
        <f t="shared" si="30"/>
        <v>317</v>
      </c>
    </row>
    <row r="199" spans="1:14" ht="12.75" customHeight="1">
      <c r="A199" s="1011"/>
      <c r="B199" s="43">
        <v>4</v>
      </c>
      <c r="C199" s="43">
        <v>12</v>
      </c>
      <c r="D199" s="43">
        <v>14</v>
      </c>
      <c r="E199" s="55" t="s">
        <v>657</v>
      </c>
      <c r="F199" s="986">
        <v>5</v>
      </c>
      <c r="G199" s="118">
        <v>1</v>
      </c>
      <c r="H199" s="32">
        <v>32</v>
      </c>
      <c r="I199" s="32" t="s">
        <v>108</v>
      </c>
      <c r="J199" s="32" t="s">
        <v>12</v>
      </c>
      <c r="K199" s="32" t="s">
        <v>277</v>
      </c>
      <c r="L199" s="813" t="str">
        <f>E199&amp;I199&amp;J199</f>
        <v>  Kristalų chemija, seminaras [[prof.J.Barkauskas]]  AChA</v>
      </c>
      <c r="M199" s="846"/>
      <c r="N199" s="55">
        <f>B199*100+C199</f>
        <v>412</v>
      </c>
    </row>
    <row r="200" spans="2:14" ht="12.75" customHeight="1">
      <c r="B200" s="43">
        <v>4</v>
      </c>
      <c r="C200" s="43">
        <v>14</v>
      </c>
      <c r="E200" s="55" t="s">
        <v>11</v>
      </c>
      <c r="F200" s="986">
        <v>5</v>
      </c>
      <c r="G200" s="118">
        <v>1</v>
      </c>
      <c r="H200" s="32"/>
      <c r="L200" s="813" t="str">
        <f t="shared" si="29"/>
        <v>E</v>
      </c>
      <c r="M200" s="846"/>
      <c r="N200" s="55">
        <f t="shared" si="30"/>
        <v>414</v>
      </c>
    </row>
    <row r="201" spans="2:14" ht="12.75" customHeight="1">
      <c r="B201" s="43">
        <v>5</v>
      </c>
      <c r="C201" s="43">
        <v>11</v>
      </c>
      <c r="D201" s="43">
        <v>12</v>
      </c>
      <c r="E201" s="55" t="s">
        <v>878</v>
      </c>
      <c r="F201" s="986">
        <v>5</v>
      </c>
      <c r="G201" s="118">
        <v>1</v>
      </c>
      <c r="H201" s="32">
        <v>16</v>
      </c>
      <c r="I201" s="32" t="s">
        <v>446</v>
      </c>
      <c r="J201" s="32" t="s">
        <v>877</v>
      </c>
      <c r="K201" s="32" t="s">
        <v>23</v>
      </c>
      <c r="L201" s="813" t="str">
        <f>E201&amp;I201&amp;J201</f>
        <v>Biochemija, seminaras                    [[prof. V.Masevičius]]    OChA iki 2017.10.26;      KDA nuo 2017.10.31</v>
      </c>
      <c r="M201" s="846"/>
      <c r="N201" s="55">
        <f>B201*100+C201</f>
        <v>511</v>
      </c>
    </row>
    <row r="202" spans="2:14" ht="12.75" customHeight="1">
      <c r="B202" s="43">
        <v>5</v>
      </c>
      <c r="C202" s="43">
        <v>12</v>
      </c>
      <c r="E202" s="55" t="s">
        <v>11</v>
      </c>
      <c r="G202" s="118"/>
      <c r="H202" s="32"/>
      <c r="L202" s="813" t="str">
        <f t="shared" si="29"/>
        <v>E</v>
      </c>
      <c r="M202" s="846"/>
      <c r="N202" s="55">
        <f t="shared" si="30"/>
        <v>512</v>
      </c>
    </row>
    <row r="203" spans="2:14" ht="12.75" customHeight="1">
      <c r="B203" s="43">
        <v>1</v>
      </c>
      <c r="C203" s="43">
        <v>10</v>
      </c>
      <c r="D203" s="43">
        <v>12</v>
      </c>
      <c r="E203" s="1029" t="s">
        <v>659</v>
      </c>
      <c r="F203" s="986">
        <v>5</v>
      </c>
      <c r="G203" s="118">
        <v>2</v>
      </c>
      <c r="H203" s="32">
        <v>32</v>
      </c>
      <c r="I203" s="32" t="s">
        <v>105</v>
      </c>
      <c r="J203" s="32" t="s">
        <v>20</v>
      </c>
      <c r="K203" s="32" t="s">
        <v>277</v>
      </c>
      <c r="L203" s="1034" t="str">
        <f t="shared" si="29"/>
        <v> Kristalų chemija, seminaras        [[prof.J.Barkauskas]]       NChA</v>
      </c>
      <c r="M203" s="1035"/>
      <c r="N203" s="1029">
        <f t="shared" si="30"/>
        <v>110</v>
      </c>
    </row>
    <row r="204" spans="2:14" ht="12.75" customHeight="1">
      <c r="B204" s="43">
        <v>1</v>
      </c>
      <c r="C204" s="43">
        <v>12</v>
      </c>
      <c r="E204" s="1029" t="s">
        <v>11</v>
      </c>
      <c r="F204" s="986">
        <v>5</v>
      </c>
      <c r="G204" s="118">
        <v>2</v>
      </c>
      <c r="H204" s="32"/>
      <c r="L204" s="1034" t="str">
        <f aca="true" t="shared" si="31" ref="L204:L213">E204&amp;I204&amp;J204</f>
        <v>E</v>
      </c>
      <c r="M204" s="1035"/>
      <c r="N204" s="1029">
        <f aca="true" t="shared" si="32" ref="N204:N213">B204*100+C204</f>
        <v>112</v>
      </c>
    </row>
    <row r="205" spans="1:15" ht="19.5" customHeight="1">
      <c r="A205" s="1011"/>
      <c r="B205" s="1095">
        <v>2</v>
      </c>
      <c r="C205" s="1095">
        <v>9</v>
      </c>
      <c r="D205" s="1095">
        <v>11</v>
      </c>
      <c r="E205" s="1029" t="s">
        <v>661</v>
      </c>
      <c r="F205" s="986">
        <v>5</v>
      </c>
      <c r="G205" s="118">
        <v>2</v>
      </c>
      <c r="H205" s="32">
        <v>32</v>
      </c>
      <c r="I205" s="32" t="s">
        <v>783</v>
      </c>
      <c r="J205" s="32" t="s">
        <v>786</v>
      </c>
      <c r="K205" s="32" t="s">
        <v>25</v>
      </c>
      <c r="L205" s="1034" t="str">
        <f>E205&amp;I205&amp;J205</f>
        <v>Fizikinė chemija, seminaras      [[dokt. I. Gabriūnaitė]]  TChA</v>
      </c>
      <c r="M205" s="1035"/>
      <c r="N205" s="1029">
        <f>B205*100+C205</f>
        <v>209</v>
      </c>
      <c r="O205" s="28"/>
    </row>
    <row r="206" spans="2:14" ht="12.75" customHeight="1">
      <c r="B206" s="43">
        <v>2</v>
      </c>
      <c r="C206" s="43">
        <v>11</v>
      </c>
      <c r="E206" s="1029" t="s">
        <v>11</v>
      </c>
      <c r="G206" s="118"/>
      <c r="H206" s="32"/>
      <c r="L206" s="1034" t="str">
        <f t="shared" si="31"/>
        <v>E</v>
      </c>
      <c r="M206" s="1035"/>
      <c r="N206" s="1029">
        <f t="shared" si="32"/>
        <v>211</v>
      </c>
    </row>
    <row r="207" spans="1:14" ht="12.75" customHeight="1">
      <c r="A207" s="1055"/>
      <c r="B207" s="43">
        <v>3</v>
      </c>
      <c r="C207" s="43">
        <v>9</v>
      </c>
      <c r="D207" s="43">
        <v>10</v>
      </c>
      <c r="E207" s="1029" t="s">
        <v>660</v>
      </c>
      <c r="F207" s="986">
        <v>5</v>
      </c>
      <c r="G207" s="118">
        <v>2</v>
      </c>
      <c r="H207" s="32">
        <v>16</v>
      </c>
      <c r="I207" s="32" t="s">
        <v>313</v>
      </c>
      <c r="J207" s="32" t="s">
        <v>786</v>
      </c>
      <c r="K207" s="32" t="s">
        <v>21</v>
      </c>
      <c r="L207" s="1034" t="str">
        <f>E207&amp;I207&amp;J207</f>
        <v> Analizinė chemija, seminaras  [[prof.S.Tautkus]]       TChA</v>
      </c>
      <c r="M207" s="1035"/>
      <c r="N207" s="1029">
        <f>B207*100+C207</f>
        <v>309</v>
      </c>
    </row>
    <row r="208" spans="2:14" ht="18" customHeight="1">
      <c r="B208" s="1094">
        <v>3</v>
      </c>
      <c r="C208" s="1094">
        <v>12</v>
      </c>
      <c r="D208" s="1094">
        <v>16</v>
      </c>
      <c r="E208" s="1029" t="s">
        <v>120</v>
      </c>
      <c r="F208" s="986">
        <v>5</v>
      </c>
      <c r="G208" s="118">
        <v>2</v>
      </c>
      <c r="H208" s="32">
        <v>64</v>
      </c>
      <c r="I208" s="32" t="s">
        <v>906</v>
      </c>
      <c r="J208" s="32" t="s">
        <v>26</v>
      </c>
      <c r="K208" s="32" t="s">
        <v>25</v>
      </c>
      <c r="L208" s="1034" t="str">
        <f t="shared" si="31"/>
        <v>Fizikinė chemija , lab. darbai         [[doc. A.Valiūnienė, dokt.J.Petronienė]]  FChL</v>
      </c>
      <c r="M208" s="1035"/>
      <c r="N208" s="1029">
        <f t="shared" si="32"/>
        <v>312</v>
      </c>
    </row>
    <row r="209" spans="2:14" ht="12.75" customHeight="1">
      <c r="B209" s="43">
        <v>3</v>
      </c>
      <c r="C209" s="43">
        <v>16</v>
      </c>
      <c r="E209" s="1029" t="s">
        <v>11</v>
      </c>
      <c r="F209" s="986">
        <v>5</v>
      </c>
      <c r="G209" s="118">
        <v>2</v>
      </c>
      <c r="H209" s="32"/>
      <c r="L209" s="1034" t="str">
        <f t="shared" si="31"/>
        <v>E</v>
      </c>
      <c r="M209" s="1035"/>
      <c r="N209" s="1029">
        <f t="shared" si="32"/>
        <v>316</v>
      </c>
    </row>
    <row r="210" spans="2:14" ht="12.75" customHeight="1">
      <c r="B210" s="43">
        <v>4</v>
      </c>
      <c r="C210" s="43">
        <v>11</v>
      </c>
      <c r="D210" s="43">
        <v>15</v>
      </c>
      <c r="E210" s="1029" t="s">
        <v>89</v>
      </c>
      <c r="F210" s="986">
        <v>5</v>
      </c>
      <c r="G210" s="118">
        <v>2</v>
      </c>
      <c r="H210" s="32">
        <v>64</v>
      </c>
      <c r="I210" s="32" t="s">
        <v>515</v>
      </c>
      <c r="J210" s="32" t="s">
        <v>27</v>
      </c>
      <c r="K210" s="32" t="s">
        <v>21</v>
      </c>
      <c r="L210" s="1034" t="str">
        <f t="shared" si="31"/>
        <v>Analizinė chemija , lab. darbai  [[prof. S.Tautkus, lekt.A.Žarkov]]   AChL</v>
      </c>
      <c r="M210" s="1035"/>
      <c r="N210" s="1029">
        <f t="shared" si="32"/>
        <v>411</v>
      </c>
    </row>
    <row r="211" spans="2:14" ht="12.75" customHeight="1">
      <c r="B211" s="43">
        <v>4</v>
      </c>
      <c r="C211" s="43">
        <v>15</v>
      </c>
      <c r="E211" s="1029" t="s">
        <v>11</v>
      </c>
      <c r="F211" s="986">
        <v>5</v>
      </c>
      <c r="G211" s="118">
        <v>2</v>
      </c>
      <c r="H211" s="32"/>
      <c r="L211" s="1034" t="str">
        <f t="shared" si="31"/>
        <v>E</v>
      </c>
      <c r="M211" s="1035"/>
      <c r="N211" s="1029">
        <f t="shared" si="32"/>
        <v>415</v>
      </c>
    </row>
    <row r="212" spans="2:14" ht="12.75" customHeight="1">
      <c r="B212" s="43">
        <v>5</v>
      </c>
      <c r="C212" s="43">
        <v>11</v>
      </c>
      <c r="D212" s="43">
        <v>12</v>
      </c>
      <c r="E212" s="1029" t="s">
        <v>662</v>
      </c>
      <c r="F212" s="986">
        <v>5</v>
      </c>
      <c r="G212" s="118">
        <v>2</v>
      </c>
      <c r="H212" s="32">
        <v>16</v>
      </c>
      <c r="I212" s="32" t="s">
        <v>413</v>
      </c>
      <c r="J212" s="32" t="s">
        <v>879</v>
      </c>
      <c r="K212" s="32" t="s">
        <v>23</v>
      </c>
      <c r="L212" s="1034" t="str">
        <f t="shared" si="31"/>
        <v>Biochemija, seminaras   [[prof.V.Masevičius]]   OChA iki 2017.10.28;      KDA nuo 2017.11.01</v>
      </c>
      <c r="M212" s="1035"/>
      <c r="N212" s="1029">
        <f t="shared" si="32"/>
        <v>511</v>
      </c>
    </row>
    <row r="213" spans="2:14" ht="12.75" customHeight="1">
      <c r="B213" s="43">
        <v>5</v>
      </c>
      <c r="C213" s="43">
        <v>12</v>
      </c>
      <c r="E213" s="1029" t="s">
        <v>11</v>
      </c>
      <c r="G213" s="118"/>
      <c r="H213" s="32"/>
      <c r="L213" s="1034" t="str">
        <f t="shared" si="31"/>
        <v>E</v>
      </c>
      <c r="M213" s="1035"/>
      <c r="N213" s="1029">
        <f t="shared" si="32"/>
        <v>512</v>
      </c>
    </row>
    <row r="214" spans="1:15" ht="15" customHeight="1">
      <c r="A214" s="1189" t="s">
        <v>805</v>
      </c>
      <c r="B214" s="1592">
        <v>1</v>
      </c>
      <c r="C214" s="1592">
        <v>8</v>
      </c>
      <c r="D214" s="1592">
        <v>10</v>
      </c>
      <c r="E214" s="989" t="s">
        <v>663</v>
      </c>
      <c r="F214" s="986">
        <v>5</v>
      </c>
      <c r="G214" s="990">
        <v>3</v>
      </c>
      <c r="H214" s="989">
        <v>32</v>
      </c>
      <c r="I214" s="989" t="s">
        <v>108</v>
      </c>
      <c r="J214" s="989" t="s">
        <v>17</v>
      </c>
      <c r="K214" s="989" t="s">
        <v>277</v>
      </c>
      <c r="L214" s="991" t="str">
        <f aca="true" t="shared" si="33" ref="L214:L225">E214&amp;I214&amp;J214</f>
        <v> Kristalų chemija, seminaras                     [[prof.J.Barkauskas]]  OChA</v>
      </c>
      <c r="M214" s="992"/>
      <c r="N214" s="989">
        <f>B214*100+C214</f>
        <v>108</v>
      </c>
      <c r="O214" s="28"/>
    </row>
    <row r="215" spans="1:14" ht="19.5" customHeight="1">
      <c r="A215" s="1189" t="s">
        <v>805</v>
      </c>
      <c r="B215" s="1568">
        <v>1</v>
      </c>
      <c r="C215" s="1568">
        <v>10</v>
      </c>
      <c r="D215" s="1568">
        <v>12</v>
      </c>
      <c r="E215" s="989" t="s">
        <v>664</v>
      </c>
      <c r="F215" s="986">
        <v>5</v>
      </c>
      <c r="G215" s="990">
        <v>3</v>
      </c>
      <c r="H215" s="989">
        <v>32</v>
      </c>
      <c r="I215" s="989" t="s">
        <v>621</v>
      </c>
      <c r="J215" s="989" t="s">
        <v>150</v>
      </c>
      <c r="K215" s="989" t="s">
        <v>25</v>
      </c>
      <c r="L215" s="991" t="str">
        <f t="shared" si="33"/>
        <v>Fizikinė chemija, seminaras lekt.L.Mikoliūnaitė]]  ASA</v>
      </c>
      <c r="M215" s="992"/>
      <c r="N215" s="989">
        <f aca="true" t="shared" si="34" ref="N215:N220">B215*100+C215</f>
        <v>110</v>
      </c>
    </row>
    <row r="216" spans="1:14" ht="12.75" customHeight="1">
      <c r="A216" s="1189"/>
      <c r="B216" s="1592">
        <v>1</v>
      </c>
      <c r="C216" s="1592">
        <v>12</v>
      </c>
      <c r="D216" s="1592">
        <v>14</v>
      </c>
      <c r="E216" s="989" t="s">
        <v>11</v>
      </c>
      <c r="F216" s="986">
        <v>5</v>
      </c>
      <c r="G216" s="990">
        <v>3</v>
      </c>
      <c r="H216" s="989"/>
      <c r="I216" s="989"/>
      <c r="J216" s="987"/>
      <c r="K216" s="989"/>
      <c r="L216" s="991" t="str">
        <f t="shared" si="33"/>
        <v>E</v>
      </c>
      <c r="M216" s="992"/>
      <c r="N216" s="989">
        <f t="shared" si="34"/>
        <v>112</v>
      </c>
    </row>
    <row r="217" spans="1:14" ht="12.75" customHeight="1">
      <c r="A217" s="1189" t="s">
        <v>76</v>
      </c>
      <c r="B217" s="1592">
        <v>1</v>
      </c>
      <c r="C217" s="1592">
        <v>14</v>
      </c>
      <c r="D217" s="1592">
        <v>15</v>
      </c>
      <c r="E217" s="989" t="s">
        <v>666</v>
      </c>
      <c r="F217" s="986">
        <v>5</v>
      </c>
      <c r="G217" s="990">
        <v>3</v>
      </c>
      <c r="H217" s="989">
        <v>16</v>
      </c>
      <c r="I217" s="32" t="s">
        <v>413</v>
      </c>
      <c r="J217" s="989" t="s">
        <v>150</v>
      </c>
      <c r="K217" s="989" t="s">
        <v>23</v>
      </c>
      <c r="L217" s="991" t="str">
        <f t="shared" si="33"/>
        <v>Biochemija,  seminaras [[prof.V.Masevičius]]   ASA</v>
      </c>
      <c r="M217" s="992"/>
      <c r="N217" s="989">
        <f>B217*100+C217</f>
        <v>114</v>
      </c>
    </row>
    <row r="218" spans="1:14" ht="12.75" customHeight="1">
      <c r="A218" s="1189"/>
      <c r="B218" s="1592">
        <v>1</v>
      </c>
      <c r="C218" s="1592">
        <v>15</v>
      </c>
      <c r="D218" s="1592"/>
      <c r="E218" s="989" t="s">
        <v>11</v>
      </c>
      <c r="F218" s="986">
        <v>5</v>
      </c>
      <c r="G218" s="990">
        <v>3</v>
      </c>
      <c r="H218" s="989">
        <v>32</v>
      </c>
      <c r="I218" s="989"/>
      <c r="J218" s="989"/>
      <c r="K218" s="989"/>
      <c r="L218" s="991" t="str">
        <f t="shared" si="33"/>
        <v>E</v>
      </c>
      <c r="M218" s="992"/>
      <c r="N218" s="989">
        <f>B218*100+C218</f>
        <v>115</v>
      </c>
    </row>
    <row r="219" spans="1:14" ht="12.75" customHeight="1">
      <c r="A219" s="1189"/>
      <c r="B219" s="1592">
        <v>2</v>
      </c>
      <c r="C219" s="1592">
        <v>10</v>
      </c>
      <c r="D219" s="1592"/>
      <c r="E219" s="989" t="s">
        <v>11</v>
      </c>
      <c r="G219" s="990"/>
      <c r="H219" s="989"/>
      <c r="I219" s="989"/>
      <c r="J219" s="989"/>
      <c r="K219" s="989"/>
      <c r="L219" s="991" t="str">
        <f t="shared" si="33"/>
        <v>E</v>
      </c>
      <c r="M219" s="992"/>
      <c r="N219" s="989">
        <f t="shared" si="34"/>
        <v>210</v>
      </c>
    </row>
    <row r="220" spans="1:14" ht="12.75" customHeight="1">
      <c r="A220" s="1189"/>
      <c r="B220" s="1592">
        <v>3</v>
      </c>
      <c r="C220" s="1592">
        <v>10</v>
      </c>
      <c r="D220" s="1592"/>
      <c r="E220" s="989" t="s">
        <v>11</v>
      </c>
      <c r="G220" s="990"/>
      <c r="H220" s="989"/>
      <c r="I220" s="989"/>
      <c r="J220" s="989"/>
      <c r="K220" s="989"/>
      <c r="L220" s="991" t="str">
        <f t="shared" si="33"/>
        <v>E</v>
      </c>
      <c r="M220" s="992"/>
      <c r="N220" s="989">
        <f t="shared" si="34"/>
        <v>310</v>
      </c>
    </row>
    <row r="221" spans="1:14" ht="15" customHeight="1">
      <c r="A221" s="1189"/>
      <c r="B221" s="1568">
        <v>4</v>
      </c>
      <c r="C221" s="1568">
        <v>11</v>
      </c>
      <c r="D221" s="1568">
        <v>15</v>
      </c>
      <c r="E221" s="989" t="s">
        <v>192</v>
      </c>
      <c r="F221" s="986">
        <v>5</v>
      </c>
      <c r="G221" s="990">
        <v>3</v>
      </c>
      <c r="H221" s="989">
        <v>64</v>
      </c>
      <c r="I221" s="989" t="s">
        <v>610</v>
      </c>
      <c r="J221" s="989" t="s">
        <v>26</v>
      </c>
      <c r="K221" s="989" t="s">
        <v>25</v>
      </c>
      <c r="L221" s="991" t="str">
        <f t="shared" si="33"/>
        <v>Fizikinė chemija , lab. darbai [[prof.A.Ramanavičius, dokt.T.Sabirovas]]  FChL</v>
      </c>
      <c r="M221" s="992"/>
      <c r="N221" s="989">
        <f>B221*100+C221</f>
        <v>411</v>
      </c>
    </row>
    <row r="222" spans="1:14" ht="12.75" customHeight="1">
      <c r="A222" s="1189"/>
      <c r="B222" s="1592">
        <v>4</v>
      </c>
      <c r="C222" s="1592">
        <v>15</v>
      </c>
      <c r="D222" s="1592"/>
      <c r="E222" s="989" t="s">
        <v>11</v>
      </c>
      <c r="F222" s="986">
        <v>5</v>
      </c>
      <c r="G222" s="990">
        <v>3</v>
      </c>
      <c r="H222" s="989"/>
      <c r="I222" s="989"/>
      <c r="J222" s="989"/>
      <c r="K222" s="989"/>
      <c r="L222" s="991" t="str">
        <f t="shared" si="33"/>
        <v>E</v>
      </c>
      <c r="M222" s="992"/>
      <c r="N222" s="989">
        <f>B222*100+C222</f>
        <v>415</v>
      </c>
    </row>
    <row r="223" spans="1:14" ht="12.75" customHeight="1">
      <c r="A223" s="1189" t="s">
        <v>76</v>
      </c>
      <c r="B223" s="1592">
        <v>5</v>
      </c>
      <c r="C223" s="1592">
        <v>10</v>
      </c>
      <c r="D223" s="1592">
        <v>11</v>
      </c>
      <c r="E223" s="989" t="s">
        <v>665</v>
      </c>
      <c r="F223" s="986">
        <v>5</v>
      </c>
      <c r="G223" s="990">
        <v>3</v>
      </c>
      <c r="H223" s="989">
        <v>16</v>
      </c>
      <c r="I223" s="989" t="s">
        <v>121</v>
      </c>
      <c r="J223" s="989" t="s">
        <v>27</v>
      </c>
      <c r="K223" s="989" t="s">
        <v>21</v>
      </c>
      <c r="L223" s="991" t="str">
        <f t="shared" si="33"/>
        <v>  Analizinė chemija, seminaras         [[prof.S.Tautkus]]    AChL</v>
      </c>
      <c r="M223" s="992"/>
      <c r="N223" s="989">
        <f>B223*100+C223</f>
        <v>510</v>
      </c>
    </row>
    <row r="224" spans="1:15" ht="12.75" customHeight="1">
      <c r="A224" s="1189"/>
      <c r="B224" s="1592">
        <v>5</v>
      </c>
      <c r="C224" s="1592">
        <v>11</v>
      </c>
      <c r="D224" s="1592">
        <v>15</v>
      </c>
      <c r="E224" s="989" t="s">
        <v>147</v>
      </c>
      <c r="F224" s="986">
        <v>5</v>
      </c>
      <c r="G224" s="990">
        <v>3</v>
      </c>
      <c r="H224" s="989">
        <v>64</v>
      </c>
      <c r="I224" s="989" t="s">
        <v>316</v>
      </c>
      <c r="J224" s="989" t="s">
        <v>27</v>
      </c>
      <c r="K224" s="989" t="s">
        <v>21</v>
      </c>
      <c r="L224" s="991" t="str">
        <f t="shared" si="33"/>
        <v>Analizinė chemija , lab. darbai       [[prof. S.Tautkus, doc..A.Kaušaitė-Minkštimienė]   AChL</v>
      </c>
      <c r="M224" s="992"/>
      <c r="N224" s="989">
        <f>B224*100+C224</f>
        <v>511</v>
      </c>
      <c r="O224" s="28"/>
    </row>
    <row r="225" spans="1:14" ht="12.75" customHeight="1">
      <c r="A225" s="986"/>
      <c r="B225" s="1592">
        <v>5</v>
      </c>
      <c r="C225" s="1592">
        <v>15</v>
      </c>
      <c r="D225" s="1592"/>
      <c r="E225" s="988" t="s">
        <v>11</v>
      </c>
      <c r="F225" s="986">
        <v>5</v>
      </c>
      <c r="G225" s="990">
        <v>3</v>
      </c>
      <c r="H225" s="989"/>
      <c r="I225" s="989"/>
      <c r="J225" s="989"/>
      <c r="K225" s="989"/>
      <c r="L225" s="991" t="str">
        <f t="shared" si="33"/>
        <v>E</v>
      </c>
      <c r="M225" s="992"/>
      <c r="N225" s="989">
        <f>B225*100+C225</f>
        <v>515</v>
      </c>
    </row>
    <row r="226" spans="1:14" ht="19.5" customHeight="1">
      <c r="A226" s="1596" t="s">
        <v>806</v>
      </c>
      <c r="B226" s="1094">
        <v>1</v>
      </c>
      <c r="C226" s="1094">
        <v>10</v>
      </c>
      <c r="D226" s="1094">
        <v>12</v>
      </c>
      <c r="E226" s="844" t="s">
        <v>667</v>
      </c>
      <c r="F226" s="986">
        <v>5</v>
      </c>
      <c r="G226" s="523" t="s">
        <v>128</v>
      </c>
      <c r="H226" s="32">
        <v>32</v>
      </c>
      <c r="I226" s="989" t="s">
        <v>621</v>
      </c>
      <c r="J226" s="501" t="s">
        <v>150</v>
      </c>
      <c r="K226" s="501" t="s">
        <v>25</v>
      </c>
      <c r="L226" s="820" t="str">
        <f aca="true" t="shared" si="35" ref="L226:L234">E226&amp;I226&amp;J226</f>
        <v> Fizikinė chemija , seminaras          lekt.L.Mikoliūnaitė]]  ASA</v>
      </c>
      <c r="M226" s="851"/>
      <c r="N226" s="501">
        <f aca="true" t="shared" si="36" ref="N226:N234">B226*100+C226</f>
        <v>110</v>
      </c>
    </row>
    <row r="227" spans="1:14" ht="12.75" customHeight="1">
      <c r="A227" s="993"/>
      <c r="B227" s="720">
        <v>1</v>
      </c>
      <c r="C227" s="720">
        <v>12</v>
      </c>
      <c r="D227" s="720">
        <v>14</v>
      </c>
      <c r="E227" s="844" t="s">
        <v>11</v>
      </c>
      <c r="G227" s="523"/>
      <c r="H227" s="32"/>
      <c r="I227" s="501"/>
      <c r="J227" s="501"/>
      <c r="K227" s="501"/>
      <c r="L227" s="820" t="str">
        <f>E227&amp;I227&amp;J227</f>
        <v>E</v>
      </c>
      <c r="M227" s="851"/>
      <c r="N227" s="501">
        <f>B227*100+C227</f>
        <v>112</v>
      </c>
    </row>
    <row r="228" spans="1:14" ht="15" customHeight="1">
      <c r="A228" s="1189" t="s">
        <v>136</v>
      </c>
      <c r="B228" s="720">
        <v>5</v>
      </c>
      <c r="C228" s="720">
        <v>14</v>
      </c>
      <c r="D228" s="720">
        <v>15</v>
      </c>
      <c r="E228" s="844" t="s">
        <v>669</v>
      </c>
      <c r="F228" s="986">
        <v>5</v>
      </c>
      <c r="G228" s="523" t="s">
        <v>128</v>
      </c>
      <c r="H228" s="32">
        <v>16</v>
      </c>
      <c r="I228" s="501" t="s">
        <v>121</v>
      </c>
      <c r="J228" s="501" t="s">
        <v>27</v>
      </c>
      <c r="K228" s="501" t="s">
        <v>21</v>
      </c>
      <c r="L228" s="820" t="str">
        <f>E228&amp;I228&amp;J228</f>
        <v>Analizinė chemija, seminaras  [[prof.S.Tautkus]]    AChL</v>
      </c>
      <c r="M228" s="851"/>
      <c r="N228" s="501">
        <f>B228*100+C228</f>
        <v>514</v>
      </c>
    </row>
    <row r="229" spans="1:14" ht="12.75" customHeight="1">
      <c r="A229" s="1189" t="s">
        <v>668</v>
      </c>
      <c r="B229" s="720">
        <v>1</v>
      </c>
      <c r="C229" s="720">
        <v>15</v>
      </c>
      <c r="D229" s="720"/>
      <c r="E229" s="844" t="s">
        <v>11</v>
      </c>
      <c r="G229" s="523"/>
      <c r="H229" s="32"/>
      <c r="I229" s="845"/>
      <c r="J229" s="844"/>
      <c r="K229" s="501"/>
      <c r="L229" s="820" t="str">
        <f t="shared" si="35"/>
        <v>E</v>
      </c>
      <c r="M229" s="851"/>
      <c r="N229" s="501">
        <f t="shared" si="36"/>
        <v>115</v>
      </c>
    </row>
    <row r="230" spans="1:14" ht="12.75" customHeight="1">
      <c r="A230" s="993" t="s">
        <v>807</v>
      </c>
      <c r="B230" s="720">
        <v>2</v>
      </c>
      <c r="C230" s="720">
        <v>8</v>
      </c>
      <c r="D230" s="720">
        <v>10</v>
      </c>
      <c r="E230" s="844" t="s">
        <v>670</v>
      </c>
      <c r="F230" s="986">
        <v>5</v>
      </c>
      <c r="G230" s="523" t="s">
        <v>128</v>
      </c>
      <c r="H230" s="32">
        <v>32</v>
      </c>
      <c r="I230" s="501" t="s">
        <v>404</v>
      </c>
      <c r="J230" s="501" t="s">
        <v>12</v>
      </c>
      <c r="K230" s="501" t="s">
        <v>277</v>
      </c>
      <c r="L230" s="820" t="str">
        <f>E230&amp;I230&amp;J230</f>
        <v>Kristalų chemija, seminaras      [[prof. J.Barkauskas]]AChA</v>
      </c>
      <c r="M230" s="851"/>
      <c r="N230" s="501">
        <f>B230*100+C230</f>
        <v>208</v>
      </c>
    </row>
    <row r="231" spans="1:14" ht="12.75" customHeight="1">
      <c r="A231" s="993"/>
      <c r="B231" s="720">
        <v>2</v>
      </c>
      <c r="C231" s="720">
        <v>10</v>
      </c>
      <c r="D231" s="720">
        <v>11</v>
      </c>
      <c r="E231" s="844" t="s">
        <v>11</v>
      </c>
      <c r="G231" s="523"/>
      <c r="H231" s="32"/>
      <c r="I231" s="501"/>
      <c r="J231" s="844"/>
      <c r="K231" s="501"/>
      <c r="L231" s="820" t="str">
        <f>E231&amp;I231&amp;J231</f>
        <v>E</v>
      </c>
      <c r="M231" s="851"/>
      <c r="N231" s="501">
        <f>B231*100+C231</f>
        <v>210</v>
      </c>
    </row>
    <row r="232" spans="1:14" ht="12.75" customHeight="1">
      <c r="A232" s="986"/>
      <c r="B232" s="330">
        <v>2</v>
      </c>
      <c r="C232" s="330">
        <v>11</v>
      </c>
      <c r="D232" s="330">
        <v>14</v>
      </c>
      <c r="E232" s="55" t="s">
        <v>284</v>
      </c>
      <c r="F232" s="986">
        <v>5</v>
      </c>
      <c r="G232" s="410" t="s">
        <v>128</v>
      </c>
      <c r="H232" s="55">
        <v>48</v>
      </c>
      <c r="I232" s="55" t="s">
        <v>420</v>
      </c>
      <c r="J232" s="55" t="s">
        <v>809</v>
      </c>
      <c r="K232" s="55" t="s">
        <v>333</v>
      </c>
      <c r="L232" s="813" t="str">
        <f t="shared" si="35"/>
        <v>Restauravimo chemija      [[doc.L.Grabauskaitė ]]   Seminarų kambarys 155 k.</v>
      </c>
      <c r="M232" s="846"/>
      <c r="N232" s="55">
        <f t="shared" si="36"/>
        <v>211</v>
      </c>
    </row>
    <row r="233" spans="1:14" ht="12.75" customHeight="1">
      <c r="A233" s="986"/>
      <c r="B233" s="330">
        <v>2</v>
      </c>
      <c r="C233" s="330">
        <v>14</v>
      </c>
      <c r="D233" s="330">
        <v>16</v>
      </c>
      <c r="E233" s="55" t="s">
        <v>285</v>
      </c>
      <c r="F233" s="986">
        <v>5</v>
      </c>
      <c r="G233" s="410" t="s">
        <v>128</v>
      </c>
      <c r="H233" s="55">
        <v>48</v>
      </c>
      <c r="I233" s="55" t="s">
        <v>420</v>
      </c>
      <c r="J233" s="55" t="s">
        <v>51</v>
      </c>
      <c r="K233" s="55" t="s">
        <v>333</v>
      </c>
      <c r="L233" s="813" t="str">
        <f t="shared" si="35"/>
        <v>Restauravimo chemija, lab.  darbai       [[doc.L.Grabauskaitė ]]   GRC</v>
      </c>
      <c r="M233" s="846"/>
      <c r="N233" s="55">
        <f t="shared" si="36"/>
        <v>214</v>
      </c>
    </row>
    <row r="234" spans="1:14" ht="12.75" customHeight="1">
      <c r="A234" s="986"/>
      <c r="B234" s="720">
        <v>2</v>
      </c>
      <c r="C234" s="720">
        <v>16</v>
      </c>
      <c r="D234" s="720"/>
      <c r="E234" s="844" t="s">
        <v>11</v>
      </c>
      <c r="F234" s="986">
        <v>5</v>
      </c>
      <c r="G234" s="523"/>
      <c r="H234" s="32"/>
      <c r="I234" s="501"/>
      <c r="J234" s="844"/>
      <c r="K234" s="501"/>
      <c r="L234" s="820" t="str">
        <f t="shared" si="35"/>
        <v>E</v>
      </c>
      <c r="M234" s="851"/>
      <c r="N234" s="501">
        <f t="shared" si="36"/>
        <v>216</v>
      </c>
    </row>
    <row r="235" spans="1:14" ht="12.75" customHeight="1">
      <c r="A235" s="993"/>
      <c r="B235" s="720">
        <v>3</v>
      </c>
      <c r="C235" s="720">
        <v>14</v>
      </c>
      <c r="D235" s="720">
        <v>16</v>
      </c>
      <c r="E235" s="844"/>
      <c r="F235" s="986">
        <v>5</v>
      </c>
      <c r="G235" s="523" t="s">
        <v>128</v>
      </c>
      <c r="H235" s="32">
        <v>32</v>
      </c>
      <c r="I235" s="501"/>
      <c r="J235" s="844"/>
      <c r="K235" s="501"/>
      <c r="L235" s="820">
        <f aca="true" t="shared" si="37" ref="L235:L244">E235&amp;I235&amp;J235</f>
      </c>
      <c r="M235" s="851"/>
      <c r="N235" s="501">
        <f aca="true" t="shared" si="38" ref="N235:N244">B235*100+C235</f>
        <v>314</v>
      </c>
    </row>
    <row r="236" spans="1:14" ht="12.75" customHeight="1">
      <c r="A236" s="993"/>
      <c r="B236" s="720">
        <v>3</v>
      </c>
      <c r="C236" s="720">
        <v>16</v>
      </c>
      <c r="D236" s="720">
        <v>17</v>
      </c>
      <c r="E236" s="844"/>
      <c r="F236" s="986">
        <v>5</v>
      </c>
      <c r="G236" s="523" t="s">
        <v>128</v>
      </c>
      <c r="H236" s="32">
        <v>16</v>
      </c>
      <c r="I236" s="501"/>
      <c r="J236" s="844"/>
      <c r="K236" s="501"/>
      <c r="L236" s="820">
        <f t="shared" si="37"/>
      </c>
      <c r="M236" s="851"/>
      <c r="N236" s="501">
        <f t="shared" si="38"/>
        <v>316</v>
      </c>
    </row>
    <row r="237" spans="1:14" ht="12.75" customHeight="1">
      <c r="A237" s="986"/>
      <c r="B237" s="720">
        <v>3</v>
      </c>
      <c r="C237" s="720">
        <v>17</v>
      </c>
      <c r="D237" s="720"/>
      <c r="E237" s="501" t="s">
        <v>11</v>
      </c>
      <c r="F237" s="986">
        <v>5</v>
      </c>
      <c r="G237" s="523"/>
      <c r="H237" s="32"/>
      <c r="I237" s="501"/>
      <c r="J237" s="844"/>
      <c r="K237" s="501"/>
      <c r="L237" s="820" t="str">
        <f t="shared" si="37"/>
        <v>E</v>
      </c>
      <c r="M237" s="851"/>
      <c r="N237" s="501">
        <f t="shared" si="38"/>
        <v>317</v>
      </c>
    </row>
    <row r="238" spans="1:14" ht="19.5" customHeight="1">
      <c r="A238" s="1189" t="s">
        <v>810</v>
      </c>
      <c r="B238" s="1094">
        <v>4</v>
      </c>
      <c r="C238" s="1094">
        <v>11</v>
      </c>
      <c r="D238" s="1094">
        <v>15</v>
      </c>
      <c r="E238" s="501" t="s">
        <v>159</v>
      </c>
      <c r="F238" s="986">
        <v>5</v>
      </c>
      <c r="G238" s="523" t="s">
        <v>128</v>
      </c>
      <c r="H238" s="32">
        <v>32</v>
      </c>
      <c r="I238" s="989" t="s">
        <v>611</v>
      </c>
      <c r="J238" s="501" t="s">
        <v>26</v>
      </c>
      <c r="K238" s="501" t="s">
        <v>25</v>
      </c>
      <c r="L238" s="820" t="str">
        <f t="shared" si="37"/>
        <v> Fizikinė chemija, lab.darbai       [[prof.A.Ramanavičius, dokt. T.Sabirovas ]]  FChL</v>
      </c>
      <c r="M238" s="851"/>
      <c r="N238" s="501">
        <f t="shared" si="38"/>
        <v>411</v>
      </c>
    </row>
    <row r="239" spans="1:14" ht="12.75" customHeight="1">
      <c r="A239" s="1189"/>
      <c r="B239" s="720">
        <v>4</v>
      </c>
      <c r="C239" s="720">
        <v>15</v>
      </c>
      <c r="D239" s="720"/>
      <c r="E239" s="501" t="s">
        <v>11</v>
      </c>
      <c r="G239" s="523"/>
      <c r="H239" s="32"/>
      <c r="I239" s="501"/>
      <c r="J239" s="501"/>
      <c r="K239" s="501"/>
      <c r="L239" s="820" t="str">
        <f t="shared" si="37"/>
        <v>E</v>
      </c>
      <c r="M239" s="851"/>
      <c r="N239" s="501">
        <f t="shared" si="38"/>
        <v>415</v>
      </c>
    </row>
    <row r="240" spans="1:14" ht="15" customHeight="1">
      <c r="A240" s="1189" t="s">
        <v>810</v>
      </c>
      <c r="B240" s="720">
        <v>5</v>
      </c>
      <c r="C240" s="720">
        <v>10</v>
      </c>
      <c r="D240" s="720">
        <v>11</v>
      </c>
      <c r="E240" s="844" t="s">
        <v>669</v>
      </c>
      <c r="F240" s="986">
        <v>5</v>
      </c>
      <c r="G240" s="523" t="s">
        <v>128</v>
      </c>
      <c r="H240" s="32">
        <v>16</v>
      </c>
      <c r="I240" s="501" t="s">
        <v>121</v>
      </c>
      <c r="J240" s="501" t="s">
        <v>27</v>
      </c>
      <c r="K240" s="501" t="s">
        <v>21</v>
      </c>
      <c r="L240" s="820" t="str">
        <f>E240&amp;I240&amp;J240</f>
        <v>Analizinė chemija, seminaras  [[prof.S.Tautkus]]    AChL</v>
      </c>
      <c r="M240" s="851"/>
      <c r="N240" s="501">
        <f>B240*100+C240</f>
        <v>510</v>
      </c>
    </row>
    <row r="241" spans="1:14" ht="15" customHeight="1">
      <c r="A241" s="1189" t="s">
        <v>810</v>
      </c>
      <c r="B241" s="720">
        <v>5</v>
      </c>
      <c r="C241" s="720">
        <v>11</v>
      </c>
      <c r="D241" s="720">
        <v>15</v>
      </c>
      <c r="E241" s="501" t="s">
        <v>671</v>
      </c>
      <c r="F241" s="986">
        <v>5</v>
      </c>
      <c r="G241" s="523" t="s">
        <v>128</v>
      </c>
      <c r="H241" s="32">
        <v>64</v>
      </c>
      <c r="I241" s="501" t="s">
        <v>316</v>
      </c>
      <c r="J241" s="501" t="s">
        <v>27</v>
      </c>
      <c r="K241" s="501" t="s">
        <v>21</v>
      </c>
      <c r="L241" s="820" t="str">
        <f t="shared" si="37"/>
        <v>Analizinė chemija, lab. darbai,    [[prof. S.Tautkus, doc..A.Kaušaitė-Minkštimienė]   AChL</v>
      </c>
      <c r="M241" s="851"/>
      <c r="N241" s="501">
        <f t="shared" si="38"/>
        <v>511</v>
      </c>
    </row>
    <row r="242" spans="1:14" ht="12.75" customHeight="1">
      <c r="A242" s="986"/>
      <c r="B242" s="720">
        <v>5</v>
      </c>
      <c r="C242" s="720">
        <v>15</v>
      </c>
      <c r="D242" s="720"/>
      <c r="E242" s="844" t="s">
        <v>11</v>
      </c>
      <c r="G242" s="523"/>
      <c r="H242" s="32"/>
      <c r="I242" s="501"/>
      <c r="J242" s="501"/>
      <c r="K242" s="501"/>
      <c r="L242" s="820" t="str">
        <f t="shared" si="37"/>
        <v>E</v>
      </c>
      <c r="M242" s="851"/>
      <c r="N242" s="501">
        <f t="shared" si="38"/>
        <v>515</v>
      </c>
    </row>
    <row r="243" spans="1:14" ht="12.75" customHeight="1">
      <c r="A243" s="986"/>
      <c r="B243" s="43">
        <v>1</v>
      </c>
      <c r="C243" s="43">
        <v>8</v>
      </c>
      <c r="D243" s="43">
        <v>14</v>
      </c>
      <c r="E243" s="1029" t="s">
        <v>11</v>
      </c>
      <c r="F243" s="986">
        <v>5</v>
      </c>
      <c r="G243" s="1043" t="s">
        <v>33</v>
      </c>
      <c r="H243" s="32"/>
      <c r="L243" s="1034" t="str">
        <f t="shared" si="37"/>
        <v>E</v>
      </c>
      <c r="M243" s="1035"/>
      <c r="N243" s="1029">
        <f t="shared" si="38"/>
        <v>108</v>
      </c>
    </row>
    <row r="244" spans="2:14" ht="12.75" customHeight="1">
      <c r="B244" s="43">
        <v>1</v>
      </c>
      <c r="C244" s="43">
        <v>10</v>
      </c>
      <c r="D244" s="43">
        <v>12</v>
      </c>
      <c r="E244" s="1029" t="s">
        <v>670</v>
      </c>
      <c r="F244" s="986">
        <v>5</v>
      </c>
      <c r="G244" s="1043" t="s">
        <v>432</v>
      </c>
      <c r="H244" s="32">
        <v>32</v>
      </c>
      <c r="I244" s="32" t="s">
        <v>559</v>
      </c>
      <c r="J244" s="32" t="s">
        <v>19</v>
      </c>
      <c r="K244" s="32" t="s">
        <v>277</v>
      </c>
      <c r="L244" s="1034" t="str">
        <f t="shared" si="37"/>
        <v>Kristalų chemija, seminaras      [[lekt. M.Misevičius]]       KDA</v>
      </c>
      <c r="M244" s="1035"/>
      <c r="N244" s="1029">
        <f t="shared" si="38"/>
        <v>110</v>
      </c>
    </row>
    <row r="245" spans="2:14" ht="12.75" customHeight="1">
      <c r="B245" s="43">
        <v>1</v>
      </c>
      <c r="C245" s="43">
        <v>12</v>
      </c>
      <c r="D245" s="43">
        <v>14</v>
      </c>
      <c r="E245" s="1029" t="s">
        <v>178</v>
      </c>
      <c r="F245" s="986">
        <v>5</v>
      </c>
      <c r="G245" s="1043" t="s">
        <v>432</v>
      </c>
      <c r="H245" s="32">
        <v>32</v>
      </c>
      <c r="I245" s="32" t="s">
        <v>559</v>
      </c>
      <c r="J245" s="32" t="s">
        <v>19</v>
      </c>
      <c r="K245" s="32" t="s">
        <v>277</v>
      </c>
      <c r="L245" s="1034" t="str">
        <f aca="true" t="shared" si="39" ref="L245:L255">E245&amp;I245&amp;J245</f>
        <v>Kristalų chemija     [[lekt. M.Misevičius]]       KDA</v>
      </c>
      <c r="M245" s="1035"/>
      <c r="N245" s="1029">
        <f aca="true" t="shared" si="40" ref="N245:N255">B245*100+C245</f>
        <v>112</v>
      </c>
    </row>
    <row r="246" spans="1:14" ht="12.75" customHeight="1">
      <c r="A246" s="15"/>
      <c r="B246" s="1094">
        <v>1</v>
      </c>
      <c r="C246" s="1094">
        <v>14</v>
      </c>
      <c r="D246" s="1094">
        <v>18</v>
      </c>
      <c r="E246" s="1029" t="s">
        <v>287</v>
      </c>
      <c r="F246" s="986">
        <v>5</v>
      </c>
      <c r="G246" s="1043" t="s">
        <v>432</v>
      </c>
      <c r="H246" s="32">
        <v>64</v>
      </c>
      <c r="I246" s="32" t="s">
        <v>907</v>
      </c>
      <c r="J246" s="32" t="s">
        <v>26</v>
      </c>
      <c r="K246" s="32" t="s">
        <v>25</v>
      </c>
      <c r="L246" s="1034" t="str">
        <f t="shared" si="39"/>
        <v>Fizikinė chemija, lab. darbai     [[asist. U. Bubnienė, dokt. R. Levinas]]     FChL</v>
      </c>
      <c r="M246" s="1035"/>
      <c r="N246" s="1029">
        <f t="shared" si="40"/>
        <v>114</v>
      </c>
    </row>
    <row r="247" spans="2:14" ht="12.75" customHeight="1">
      <c r="B247" s="43">
        <v>1</v>
      </c>
      <c r="C247" s="43">
        <v>18</v>
      </c>
      <c r="E247" s="1029" t="s">
        <v>11</v>
      </c>
      <c r="G247" s="1043"/>
      <c r="H247" s="32"/>
      <c r="I247" s="76"/>
      <c r="L247" s="1034" t="str">
        <f t="shared" si="39"/>
        <v>E</v>
      </c>
      <c r="M247" s="1035"/>
      <c r="N247" s="1029">
        <f t="shared" si="40"/>
        <v>118</v>
      </c>
    </row>
    <row r="248" spans="2:14" ht="12.75" customHeight="1">
      <c r="B248" s="43">
        <v>2</v>
      </c>
      <c r="C248" s="43">
        <v>10</v>
      </c>
      <c r="D248" s="43">
        <v>14</v>
      </c>
      <c r="E248" s="1029" t="s">
        <v>288</v>
      </c>
      <c r="F248" s="986">
        <v>5</v>
      </c>
      <c r="G248" s="1043" t="s">
        <v>197</v>
      </c>
      <c r="H248" s="32">
        <v>64</v>
      </c>
      <c r="I248" s="32" t="s">
        <v>315</v>
      </c>
      <c r="J248" s="32" t="s">
        <v>27</v>
      </c>
      <c r="K248" s="32" t="s">
        <v>67</v>
      </c>
      <c r="L248" s="1034" t="str">
        <f t="shared" si="39"/>
        <v>Nanomedžiagų analizės metodai, lab.darbai   [[prof. S.Tautkus, doc.A.Kaušaitė-Minkštimienė]]   AChL</v>
      </c>
      <c r="M248" s="1035"/>
      <c r="N248" s="1029">
        <f t="shared" si="40"/>
        <v>210</v>
      </c>
    </row>
    <row r="249" spans="2:14" ht="12.75" customHeight="1">
      <c r="B249" s="43">
        <v>2</v>
      </c>
      <c r="C249" s="43">
        <v>14</v>
      </c>
      <c r="D249" s="43" t="s">
        <v>11</v>
      </c>
      <c r="E249" s="1029"/>
      <c r="G249" s="1043"/>
      <c r="H249" s="32"/>
      <c r="L249" s="1034"/>
      <c r="M249" s="1035"/>
      <c r="N249" s="1029">
        <f t="shared" si="40"/>
        <v>214</v>
      </c>
    </row>
    <row r="250" spans="1:14" ht="12.75" customHeight="1">
      <c r="A250" s="15"/>
      <c r="B250" s="1094">
        <v>2</v>
      </c>
      <c r="C250" s="1094">
        <v>14</v>
      </c>
      <c r="D250" s="1094">
        <v>16</v>
      </c>
      <c r="E250" s="1029" t="s">
        <v>905</v>
      </c>
      <c r="F250" s="986">
        <v>5</v>
      </c>
      <c r="G250" s="1043" t="s">
        <v>432</v>
      </c>
      <c r="H250" s="32">
        <v>32</v>
      </c>
      <c r="I250" s="32" t="s">
        <v>903</v>
      </c>
      <c r="J250" s="32" t="s">
        <v>786</v>
      </c>
      <c r="K250" s="32" t="s">
        <v>25</v>
      </c>
      <c r="L250" s="1034" t="str">
        <f t="shared" si="39"/>
        <v>Fizikinė chemija, seminaras               [[asist. E. Vernickaitė]]  TChA</v>
      </c>
      <c r="M250" s="1035"/>
      <c r="N250" s="1029">
        <f t="shared" si="40"/>
        <v>214</v>
      </c>
    </row>
    <row r="251" spans="2:14" ht="12.75" customHeight="1">
      <c r="B251" s="43">
        <v>2</v>
      </c>
      <c r="C251" s="43">
        <v>16</v>
      </c>
      <c r="E251" s="1029" t="s">
        <v>11</v>
      </c>
      <c r="F251" s="986">
        <v>5</v>
      </c>
      <c r="G251" s="1043" t="s">
        <v>197</v>
      </c>
      <c r="H251" s="32"/>
      <c r="L251" s="1034" t="str">
        <f t="shared" si="39"/>
        <v>E</v>
      </c>
      <c r="M251" s="1035"/>
      <c r="N251" s="1029">
        <f t="shared" si="40"/>
        <v>216</v>
      </c>
    </row>
    <row r="252" spans="2:14" ht="12.75" customHeight="1">
      <c r="B252" s="43">
        <v>3</v>
      </c>
      <c r="C252" s="43">
        <v>12</v>
      </c>
      <c r="E252" s="1029" t="s">
        <v>11</v>
      </c>
      <c r="F252" s="986">
        <v>5</v>
      </c>
      <c r="G252" s="1043" t="s">
        <v>197</v>
      </c>
      <c r="H252" s="32"/>
      <c r="L252" s="1034" t="str">
        <f t="shared" si="39"/>
        <v>E</v>
      </c>
      <c r="M252" s="1035"/>
      <c r="N252" s="1029">
        <f t="shared" si="40"/>
        <v>312</v>
      </c>
    </row>
    <row r="253" spans="2:14" ht="12.75" customHeight="1">
      <c r="B253" s="43">
        <v>4</v>
      </c>
      <c r="C253" s="43">
        <v>12</v>
      </c>
      <c r="D253" s="43">
        <v>14</v>
      </c>
      <c r="E253" s="1029" t="s">
        <v>548</v>
      </c>
      <c r="F253" s="986">
        <v>5</v>
      </c>
      <c r="G253" s="1043" t="s">
        <v>197</v>
      </c>
      <c r="H253" s="32">
        <v>32</v>
      </c>
      <c r="I253" s="32" t="s">
        <v>289</v>
      </c>
      <c r="J253" s="32" t="s">
        <v>20</v>
      </c>
      <c r="K253" s="32" t="s">
        <v>21</v>
      </c>
      <c r="L253" s="1034" t="str">
        <f t="shared" si="39"/>
        <v>11,45 val. Nanomedžiagų analizės metodai   [[doc.A.Kaušaitė-Minkštimienė]]   NChA</v>
      </c>
      <c r="M253" s="1035"/>
      <c r="N253" s="1029">
        <f t="shared" si="40"/>
        <v>412</v>
      </c>
    </row>
    <row r="254" spans="1:14" ht="12.75" customHeight="1">
      <c r="A254" s="28"/>
      <c r="B254" s="43">
        <v>4</v>
      </c>
      <c r="C254" s="43">
        <v>14</v>
      </c>
      <c r="D254" s="43">
        <v>15</v>
      </c>
      <c r="E254" s="1029" t="s">
        <v>672</v>
      </c>
      <c r="F254" s="986">
        <v>5</v>
      </c>
      <c r="G254" s="1043" t="s">
        <v>197</v>
      </c>
      <c r="H254" s="32">
        <v>16</v>
      </c>
      <c r="I254" s="32" t="s">
        <v>289</v>
      </c>
      <c r="J254" s="32" t="s">
        <v>20</v>
      </c>
      <c r="K254" s="32" t="s">
        <v>21</v>
      </c>
      <c r="L254" s="1034" t="str">
        <f t="shared" si="39"/>
        <v>13,15 val. Nanomedžiagų analizės metodai, seminaras      [[doc.A.Kaušaitė-Minkštimienė]]   NChA</v>
      </c>
      <c r="M254" s="1035"/>
      <c r="N254" s="1029">
        <f t="shared" si="40"/>
        <v>414</v>
      </c>
    </row>
    <row r="255" spans="2:14" ht="12.75" customHeight="1">
      <c r="B255" s="43">
        <v>4</v>
      </c>
      <c r="C255" s="43">
        <v>15</v>
      </c>
      <c r="E255" s="1029" t="s">
        <v>11</v>
      </c>
      <c r="F255" s="986">
        <v>5</v>
      </c>
      <c r="G255" s="1043" t="s">
        <v>197</v>
      </c>
      <c r="H255" s="32"/>
      <c r="L255" s="1034" t="str">
        <f t="shared" si="39"/>
        <v>E</v>
      </c>
      <c r="M255" s="1035"/>
      <c r="N255" s="1029">
        <f t="shared" si="40"/>
        <v>415</v>
      </c>
    </row>
    <row r="256" spans="1:14" ht="12.75" customHeight="1">
      <c r="A256" s="1" t="s">
        <v>282</v>
      </c>
      <c r="B256" s="43">
        <v>5</v>
      </c>
      <c r="C256" s="43">
        <v>8</v>
      </c>
      <c r="D256" s="43">
        <v>10</v>
      </c>
      <c r="E256" s="1029" t="s">
        <v>118</v>
      </c>
      <c r="F256" s="986">
        <v>5</v>
      </c>
      <c r="G256" s="1043" t="s">
        <v>197</v>
      </c>
      <c r="H256" s="32">
        <v>32</v>
      </c>
      <c r="I256" s="32" t="s">
        <v>412</v>
      </c>
      <c r="J256" s="32" t="s">
        <v>19</v>
      </c>
      <c r="K256" s="32" t="s">
        <v>23</v>
      </c>
      <c r="L256" s="1034" t="str">
        <f aca="true" t="shared" si="41" ref="L256:L261">E256&amp;I256&amp;J256</f>
        <v>Biochemija        [[prof.V.Masevičius]]    KDA</v>
      </c>
      <c r="M256" s="1035"/>
      <c r="N256" s="1029">
        <f aca="true" t="shared" si="42" ref="N256:N261">B256*100+C256</f>
        <v>508</v>
      </c>
    </row>
    <row r="257" spans="2:14" ht="12.75" customHeight="1">
      <c r="B257" s="43">
        <v>5</v>
      </c>
      <c r="C257" s="43">
        <v>10</v>
      </c>
      <c r="D257" s="43">
        <v>11</v>
      </c>
      <c r="E257" s="1029" t="s">
        <v>673</v>
      </c>
      <c r="F257" s="986">
        <v>5</v>
      </c>
      <c r="G257" s="1043" t="s">
        <v>197</v>
      </c>
      <c r="H257" s="32">
        <v>16</v>
      </c>
      <c r="I257" s="32" t="s">
        <v>444</v>
      </c>
      <c r="J257" s="994" t="s">
        <v>876</v>
      </c>
      <c r="K257" s="32" t="s">
        <v>23</v>
      </c>
      <c r="L257" s="1034" t="str">
        <f>E257&amp;I257&amp;J257</f>
        <v>Biochemija, seminaras    [[prof.V.Masevičius]]                             FChA iki 2017.10.26;       KDA nuo 2017.10.31</v>
      </c>
      <c r="M257" s="1035"/>
      <c r="N257" s="1029">
        <f>B257*100+C257</f>
        <v>510</v>
      </c>
    </row>
    <row r="258" spans="2:14" ht="12.75" customHeight="1">
      <c r="B258" s="43">
        <v>5</v>
      </c>
      <c r="C258" s="43">
        <v>11</v>
      </c>
      <c r="E258" s="1029" t="s">
        <v>11</v>
      </c>
      <c r="F258" s="986">
        <v>5</v>
      </c>
      <c r="G258" s="1043" t="s">
        <v>197</v>
      </c>
      <c r="H258" s="32"/>
      <c r="L258" s="1034" t="str">
        <f>E258&amp;I258&amp;J258</f>
        <v>E</v>
      </c>
      <c r="M258" s="1035"/>
      <c r="N258" s="1029">
        <f>B258*100+C258</f>
        <v>511</v>
      </c>
    </row>
    <row r="259" spans="2:14" ht="12.75" customHeight="1">
      <c r="B259" s="43">
        <v>5</v>
      </c>
      <c r="C259" s="43">
        <v>14</v>
      </c>
      <c r="D259" s="43">
        <v>16</v>
      </c>
      <c r="E259" s="1029" t="s">
        <v>884</v>
      </c>
      <c r="F259" s="986">
        <v>5</v>
      </c>
      <c r="G259" s="1043" t="s">
        <v>197</v>
      </c>
      <c r="H259" s="32">
        <v>32</v>
      </c>
      <c r="I259" s="32" t="s">
        <v>797</v>
      </c>
      <c r="J259" s="32" t="s">
        <v>796</v>
      </c>
      <c r="K259" s="32" t="s">
        <v>22</v>
      </c>
      <c r="L259" s="1034" t="str">
        <f t="shared" si="41"/>
        <v>Praktinė medžiagotyra        [[prof. E.Kuokštis]]   FF, 215 k.</v>
      </c>
      <c r="M259" s="1035"/>
      <c r="N259" s="1029">
        <f t="shared" si="42"/>
        <v>514</v>
      </c>
    </row>
    <row r="260" spans="2:14" ht="12.75" customHeight="1">
      <c r="B260" s="43">
        <v>5</v>
      </c>
      <c r="C260" s="43">
        <v>16</v>
      </c>
      <c r="D260" s="43">
        <v>17</v>
      </c>
      <c r="E260" s="1029" t="s">
        <v>885</v>
      </c>
      <c r="F260" s="986">
        <v>5</v>
      </c>
      <c r="G260" s="1043" t="s">
        <v>197</v>
      </c>
      <c r="H260" s="32">
        <v>32</v>
      </c>
      <c r="I260" s="32" t="s">
        <v>797</v>
      </c>
      <c r="J260" s="32" t="s">
        <v>22</v>
      </c>
      <c r="K260" s="32" t="s">
        <v>22</v>
      </c>
      <c r="L260" s="1034" t="str">
        <f t="shared" si="41"/>
        <v>Praktinė medžiagotyra, lab. darbai        [[prof. E.Kuokštis]]   FF</v>
      </c>
      <c r="M260" s="1035"/>
      <c r="N260" s="1029">
        <f t="shared" si="42"/>
        <v>516</v>
      </c>
    </row>
    <row r="261" spans="2:14" ht="12.75" customHeight="1">
      <c r="B261" s="43">
        <v>5</v>
      </c>
      <c r="C261" s="43">
        <v>17</v>
      </c>
      <c r="D261" s="43" t="s">
        <v>11</v>
      </c>
      <c r="E261" s="1029"/>
      <c r="F261" s="986">
        <v>5</v>
      </c>
      <c r="G261" s="1043" t="s">
        <v>197</v>
      </c>
      <c r="H261" s="32"/>
      <c r="L261" s="1034">
        <f t="shared" si="41"/>
      </c>
      <c r="M261" s="1035"/>
      <c r="N261" s="1029">
        <f t="shared" si="42"/>
        <v>517</v>
      </c>
    </row>
    <row r="262" spans="2:14" ht="12.75" customHeight="1">
      <c r="B262" s="330">
        <v>1</v>
      </c>
      <c r="C262" s="330">
        <v>10</v>
      </c>
      <c r="D262" s="330">
        <v>12</v>
      </c>
      <c r="E262" s="499" t="s">
        <v>738</v>
      </c>
      <c r="F262" s="986">
        <v>5</v>
      </c>
      <c r="G262" s="914" t="s">
        <v>138</v>
      </c>
      <c r="H262" s="32">
        <v>32</v>
      </c>
      <c r="I262" s="32" t="s">
        <v>873</v>
      </c>
      <c r="J262" s="43" t="s">
        <v>739</v>
      </c>
      <c r="K262" s="32" t="s">
        <v>507</v>
      </c>
      <c r="L262" s="818" t="str">
        <f>E262&amp;I262&amp;J262</f>
        <v>Biostatistika [[doc. D. Dabkevičienė]]   GMC, Sauletekio al. 7, aud.R404   </v>
      </c>
      <c r="M262" s="850"/>
      <c r="N262" s="499">
        <f>B262*100+C262</f>
        <v>110</v>
      </c>
    </row>
    <row r="263" spans="2:14" ht="12.75" customHeight="1">
      <c r="B263" s="330">
        <v>1</v>
      </c>
      <c r="C263" s="330">
        <v>12</v>
      </c>
      <c r="D263" s="330"/>
      <c r="E263" s="499" t="s">
        <v>11</v>
      </c>
      <c r="G263" s="914"/>
      <c r="H263" s="32"/>
      <c r="J263" s="43"/>
      <c r="L263" s="818"/>
      <c r="M263" s="850"/>
      <c r="N263" s="499">
        <f>B263*100+C263</f>
        <v>112</v>
      </c>
    </row>
    <row r="264" spans="1:14" s="4" customFormat="1" ht="12.75" customHeight="1">
      <c r="A264" s="48"/>
      <c r="B264" s="330">
        <v>1</v>
      </c>
      <c r="C264" s="330">
        <v>12</v>
      </c>
      <c r="D264" s="330">
        <v>15</v>
      </c>
      <c r="E264" s="499" t="s">
        <v>743</v>
      </c>
      <c r="F264" s="986">
        <v>5</v>
      </c>
      <c r="G264" s="129">
        <v>4</v>
      </c>
      <c r="H264" s="32">
        <v>48</v>
      </c>
      <c r="I264" s="32" t="s">
        <v>742</v>
      </c>
      <c r="J264" s="43" t="s">
        <v>746</v>
      </c>
      <c r="K264" s="32" t="s">
        <v>507</v>
      </c>
      <c r="L264" s="818" t="str">
        <f aca="true" t="shared" si="43" ref="L264:L270">E264&amp;I264&amp;J264</f>
        <v>Ląstelės biologija                       [[doc.A.Sasnauskienė]]   GMC, Sauletekio al. 7, aud.R301</v>
      </c>
      <c r="M264" s="850"/>
      <c r="N264" s="499">
        <f aca="true" t="shared" si="44" ref="N264:N270">B264*100+C264</f>
        <v>112</v>
      </c>
    </row>
    <row r="265" spans="2:14" ht="15" customHeight="1">
      <c r="B265" s="330">
        <v>1</v>
      </c>
      <c r="C265" s="330">
        <v>15</v>
      </c>
      <c r="D265" s="330">
        <v>17</v>
      </c>
      <c r="E265" s="1480" t="s">
        <v>740</v>
      </c>
      <c r="F265" s="986">
        <v>5</v>
      </c>
      <c r="G265" s="129">
        <v>4</v>
      </c>
      <c r="H265" s="32">
        <v>16</v>
      </c>
      <c r="I265" s="32" t="s">
        <v>873</v>
      </c>
      <c r="J265" s="43" t="s">
        <v>741</v>
      </c>
      <c r="K265" s="32" t="s">
        <v>507</v>
      </c>
      <c r="L265" s="818" t="str">
        <f t="shared" si="43"/>
        <v>Biostatistika, pratybos 1/2 kurso 1/2 sav. [[doc. D. Dabkevičienė]]   GMC, Sauletekio al. 7, aud.R209</v>
      </c>
      <c r="M265" s="850"/>
      <c r="N265" s="499">
        <f t="shared" si="44"/>
        <v>115</v>
      </c>
    </row>
    <row r="266" spans="1:14" s="4" customFormat="1" ht="12.75" customHeight="1">
      <c r="A266" s="1"/>
      <c r="B266" s="43">
        <v>1</v>
      </c>
      <c r="C266" s="43">
        <v>17</v>
      </c>
      <c r="D266" s="43"/>
      <c r="E266" s="587" t="s">
        <v>11</v>
      </c>
      <c r="F266" s="986"/>
      <c r="G266" s="129"/>
      <c r="H266" s="32"/>
      <c r="I266" s="32"/>
      <c r="J266" s="43"/>
      <c r="K266" s="32"/>
      <c r="L266" s="818" t="str">
        <f t="shared" si="43"/>
        <v>E</v>
      </c>
      <c r="M266" s="850"/>
      <c r="N266" s="499">
        <f t="shared" si="44"/>
        <v>117</v>
      </c>
    </row>
    <row r="267" spans="2:14" s="4" customFormat="1" ht="12.75" customHeight="1">
      <c r="B267" s="330">
        <v>2</v>
      </c>
      <c r="C267" s="330">
        <v>9</v>
      </c>
      <c r="D267" s="330">
        <v>10</v>
      </c>
      <c r="E267" s="499" t="s">
        <v>674</v>
      </c>
      <c r="F267" s="986">
        <v>5</v>
      </c>
      <c r="G267" s="129">
        <v>4</v>
      </c>
      <c r="H267" s="32">
        <v>32</v>
      </c>
      <c r="I267" s="32" t="s">
        <v>896</v>
      </c>
      <c r="J267" s="43" t="s">
        <v>747</v>
      </c>
      <c r="K267" s="32" t="s">
        <v>507</v>
      </c>
      <c r="L267" s="818" t="str">
        <f t="shared" si="43"/>
        <v> Biochemija, seminaras                                 (1/2 gr.)     [[prof.S.Serva]]    GMC, Sauletekio al. 7, aud.R208</v>
      </c>
      <c r="M267" s="850"/>
      <c r="N267" s="499">
        <f>B267*100+C267</f>
        <v>209</v>
      </c>
    </row>
    <row r="268" spans="2:14" s="4" customFormat="1" ht="12.75" customHeight="1">
      <c r="B268" s="330">
        <v>2</v>
      </c>
      <c r="C268" s="330">
        <v>10</v>
      </c>
      <c r="D268" s="330">
        <v>11</v>
      </c>
      <c r="E268" s="499" t="s">
        <v>745</v>
      </c>
      <c r="F268" s="986">
        <v>5</v>
      </c>
      <c r="G268" s="129"/>
      <c r="H268" s="32">
        <v>32</v>
      </c>
      <c r="I268" s="32" t="s">
        <v>448</v>
      </c>
      <c r="J268" s="43" t="s">
        <v>746</v>
      </c>
      <c r="K268" s="32"/>
      <c r="L268" s="818" t="str">
        <f t="shared" si="43"/>
        <v> Ląstelės biologija seminaras  1/2 gr.                                                          [[dr.A.Sasnauskienė]]   GMC, Sauletekio al. 7, aud.R301</v>
      </c>
      <c r="M268" s="850"/>
      <c r="N268" s="499">
        <f>B268*100+C268</f>
        <v>210</v>
      </c>
    </row>
    <row r="269" spans="2:14" s="4" customFormat="1" ht="12.75" customHeight="1">
      <c r="B269" s="330">
        <v>2</v>
      </c>
      <c r="C269" s="330">
        <v>11</v>
      </c>
      <c r="D269" s="330">
        <v>12</v>
      </c>
      <c r="E269" s="499" t="s">
        <v>11</v>
      </c>
      <c r="F269" s="986"/>
      <c r="G269" s="129"/>
      <c r="H269" s="32"/>
      <c r="I269" s="32"/>
      <c r="J269" s="43"/>
      <c r="K269" s="32"/>
      <c r="L269" s="818" t="str">
        <f t="shared" si="43"/>
        <v>E</v>
      </c>
      <c r="M269" s="850"/>
      <c r="N269" s="499">
        <f>B269*100+C269</f>
        <v>211</v>
      </c>
    </row>
    <row r="270" spans="2:14" s="4" customFormat="1" ht="12.75" customHeight="1">
      <c r="B270" s="330">
        <v>2</v>
      </c>
      <c r="C270" s="330">
        <v>12</v>
      </c>
      <c r="D270" s="330">
        <v>20</v>
      </c>
      <c r="E270" s="499" t="s">
        <v>748</v>
      </c>
      <c r="F270" s="986">
        <v>5</v>
      </c>
      <c r="G270" s="129">
        <v>4</v>
      </c>
      <c r="H270" s="32">
        <v>128</v>
      </c>
      <c r="I270" s="117" t="s">
        <v>518</v>
      </c>
      <c r="J270" s="43" t="s">
        <v>737</v>
      </c>
      <c r="K270" s="32" t="s">
        <v>507</v>
      </c>
      <c r="L270" s="818" t="str">
        <f t="shared" si="43"/>
        <v>12-20 val. Biochemija, laboratoriniai darbai   1/3 gr.    [ lekt.  Z.Žitkus]]    GMC, Sauletekio al. 7, aud.R302   </v>
      </c>
      <c r="M270" s="850"/>
      <c r="N270" s="499">
        <f t="shared" si="44"/>
        <v>212</v>
      </c>
    </row>
    <row r="271" spans="1:14" s="4" customFormat="1" ht="12.75" customHeight="1">
      <c r="A271" s="48"/>
      <c r="B271" s="43">
        <v>2</v>
      </c>
      <c r="C271" s="43">
        <v>20</v>
      </c>
      <c r="D271" s="43"/>
      <c r="E271" s="499" t="s">
        <v>11</v>
      </c>
      <c r="F271" s="986"/>
      <c r="G271" s="129"/>
      <c r="H271" s="32"/>
      <c r="I271" s="117"/>
      <c r="J271" s="32"/>
      <c r="K271" s="32"/>
      <c r="L271" s="818" t="str">
        <f aca="true" t="shared" si="45" ref="L271:L283">E271&amp;I271&amp;J271</f>
        <v>E</v>
      </c>
      <c r="M271" s="850"/>
      <c r="N271" s="499">
        <f aca="true" t="shared" si="46" ref="N271:N283">B271*100+C271</f>
        <v>220</v>
      </c>
    </row>
    <row r="272" spans="1:14" s="4" customFormat="1" ht="12.75" customHeight="1">
      <c r="A272" s="78"/>
      <c r="B272" s="330">
        <v>3</v>
      </c>
      <c r="C272" s="330">
        <v>9</v>
      </c>
      <c r="D272" s="330">
        <v>11</v>
      </c>
      <c r="E272" s="499" t="s">
        <v>749</v>
      </c>
      <c r="F272" s="986">
        <v>5</v>
      </c>
      <c r="G272" s="129">
        <v>4</v>
      </c>
      <c r="H272" s="32">
        <v>32</v>
      </c>
      <c r="I272" s="32" t="s">
        <v>448</v>
      </c>
      <c r="J272" s="43" t="s">
        <v>746</v>
      </c>
      <c r="K272" s="32" t="s">
        <v>507</v>
      </c>
      <c r="L272" s="818" t="str">
        <f t="shared" si="45"/>
        <v>Ląstelės biologija seminaras  1/2 gr.                                                          [[dr.A.Sasnauskienė]]   GMC, Sauletekio al. 7, aud.R301</v>
      </c>
      <c r="M272" s="850"/>
      <c r="N272" s="499">
        <f t="shared" si="46"/>
        <v>309</v>
      </c>
    </row>
    <row r="273" spans="1:14" s="4" customFormat="1" ht="15" customHeight="1">
      <c r="A273" s="1"/>
      <c r="B273" s="330">
        <v>3</v>
      </c>
      <c r="C273" s="330">
        <v>11</v>
      </c>
      <c r="D273" s="330">
        <v>12</v>
      </c>
      <c r="E273" s="499" t="s">
        <v>11</v>
      </c>
      <c r="F273" s="986"/>
      <c r="G273" s="129"/>
      <c r="H273" s="32"/>
      <c r="I273" s="32"/>
      <c r="J273" s="43"/>
      <c r="K273" s="32"/>
      <c r="L273" s="818"/>
      <c r="M273" s="850"/>
      <c r="N273" s="499"/>
    </row>
    <row r="274" spans="1:14" s="4" customFormat="1" ht="12.75" customHeight="1">
      <c r="A274" s="1"/>
      <c r="B274" s="330">
        <v>3</v>
      </c>
      <c r="C274" s="330">
        <v>12</v>
      </c>
      <c r="D274" s="330">
        <v>20</v>
      </c>
      <c r="E274" s="499" t="s">
        <v>750</v>
      </c>
      <c r="F274" s="986">
        <v>5</v>
      </c>
      <c r="G274" s="129">
        <v>4</v>
      </c>
      <c r="H274" s="32">
        <v>128</v>
      </c>
      <c r="I274" s="117" t="s">
        <v>751</v>
      </c>
      <c r="J274" s="43" t="s">
        <v>737</v>
      </c>
      <c r="K274" s="32" t="s">
        <v>507</v>
      </c>
      <c r="L274" s="818" t="str">
        <f t="shared" si="45"/>
        <v>12-20 val.    Biochemija, laboratoriniai darbai               (1/3 gr.)    [[ doc. A. Markuckas]]    GMC, Sauletekio al. 7, aud.R302   </v>
      </c>
      <c r="M274" s="850"/>
      <c r="N274" s="499">
        <f t="shared" si="46"/>
        <v>312</v>
      </c>
    </row>
    <row r="275" spans="1:14" s="4" customFormat="1" ht="12.75" customHeight="1">
      <c r="A275" s="78"/>
      <c r="B275" s="43">
        <v>3</v>
      </c>
      <c r="C275" s="43">
        <v>20</v>
      </c>
      <c r="D275" s="43"/>
      <c r="E275" s="499" t="s">
        <v>11</v>
      </c>
      <c r="F275" s="986"/>
      <c r="G275" s="129"/>
      <c r="H275" s="32"/>
      <c r="I275" s="32"/>
      <c r="J275" s="32"/>
      <c r="K275" s="32"/>
      <c r="L275" s="818" t="str">
        <f t="shared" si="45"/>
        <v>E</v>
      </c>
      <c r="M275" s="850"/>
      <c r="N275" s="499">
        <f t="shared" si="46"/>
        <v>320</v>
      </c>
    </row>
    <row r="276" spans="1:14" s="4" customFormat="1" ht="12.75" customHeight="1">
      <c r="A276" s="77"/>
      <c r="B276" s="330">
        <v>4</v>
      </c>
      <c r="C276" s="330">
        <v>9</v>
      </c>
      <c r="D276" s="330">
        <v>11</v>
      </c>
      <c r="E276" s="499" t="s">
        <v>360</v>
      </c>
      <c r="F276" s="986">
        <v>5</v>
      </c>
      <c r="G276" s="129">
        <v>4</v>
      </c>
      <c r="H276" s="32">
        <v>32</v>
      </c>
      <c r="I276" s="32" t="s">
        <v>744</v>
      </c>
      <c r="J276" s="43" t="s">
        <v>736</v>
      </c>
      <c r="K276" s="32" t="s">
        <v>507</v>
      </c>
      <c r="L276" s="818" t="str">
        <f t="shared" si="45"/>
        <v>9-11 val.  Biochemija                               [[prof.S. Serva]]    GMC, Sauletekio al. 7, aud.R404</v>
      </c>
      <c r="M276" s="850"/>
      <c r="N276" s="499">
        <f t="shared" si="46"/>
        <v>409</v>
      </c>
    </row>
    <row r="277" spans="1:14" s="4" customFormat="1" ht="12.75" customHeight="1">
      <c r="A277" s="77"/>
      <c r="B277" s="330">
        <v>4</v>
      </c>
      <c r="C277" s="330">
        <v>11</v>
      </c>
      <c r="D277" s="330">
        <v>13</v>
      </c>
      <c r="E277" s="499" t="s">
        <v>674</v>
      </c>
      <c r="F277" s="986">
        <v>5</v>
      </c>
      <c r="G277" s="129">
        <v>4</v>
      </c>
      <c r="H277" s="32">
        <v>32</v>
      </c>
      <c r="I277" s="32" t="s">
        <v>744</v>
      </c>
      <c r="J277" s="43" t="s">
        <v>747</v>
      </c>
      <c r="K277" s="32" t="s">
        <v>507</v>
      </c>
      <c r="L277" s="818" t="str">
        <f>E277&amp;I277&amp;J277</f>
        <v> Biochemija, seminaras                                 (1/2 gr.)     [[prof.S. Serva]]    GMC, Sauletekio al. 7, aud.R208</v>
      </c>
      <c r="M277" s="850"/>
      <c r="N277" s="499">
        <f>B277*100+C277</f>
        <v>411</v>
      </c>
    </row>
    <row r="278" spans="1:14" s="4" customFormat="1" ht="12.75" customHeight="1">
      <c r="A278" s="1"/>
      <c r="B278" s="330">
        <v>4</v>
      </c>
      <c r="C278" s="330">
        <v>13</v>
      </c>
      <c r="D278" s="330">
        <v>20</v>
      </c>
      <c r="E278" s="499" t="s">
        <v>752</v>
      </c>
      <c r="F278" s="986">
        <v>5</v>
      </c>
      <c r="G278" s="129">
        <v>4</v>
      </c>
      <c r="H278" s="32">
        <v>128</v>
      </c>
      <c r="I278" s="117" t="s">
        <v>518</v>
      </c>
      <c r="J278" s="43" t="s">
        <v>737</v>
      </c>
      <c r="K278" s="32" t="s">
        <v>507</v>
      </c>
      <c r="L278" s="818" t="str">
        <f t="shared" si="45"/>
        <v>12-20 val.   Biochemija, laboratoriniai darbai   1/3 gr.    [ lekt.  Z.Žitkus]]    GMC, Sauletekio al. 7, aud.R302   </v>
      </c>
      <c r="M278" s="850"/>
      <c r="N278" s="499">
        <f t="shared" si="46"/>
        <v>413</v>
      </c>
    </row>
    <row r="279" spans="1:14" s="4" customFormat="1" ht="12.75" customHeight="1">
      <c r="A279" s="1"/>
      <c r="B279" s="43">
        <v>4</v>
      </c>
      <c r="C279" s="43">
        <v>20</v>
      </c>
      <c r="D279" s="43"/>
      <c r="E279" s="499" t="s">
        <v>11</v>
      </c>
      <c r="F279" s="986"/>
      <c r="G279" s="129"/>
      <c r="H279" s="32"/>
      <c r="I279" s="32"/>
      <c r="J279" s="32"/>
      <c r="K279" s="32"/>
      <c r="L279" s="818" t="str">
        <f t="shared" si="45"/>
        <v>E</v>
      </c>
      <c r="M279" s="850"/>
      <c r="N279" s="499">
        <f t="shared" si="46"/>
        <v>420</v>
      </c>
    </row>
    <row r="280" spans="1:14" s="4" customFormat="1" ht="19.5" customHeight="1">
      <c r="A280" s="48"/>
      <c r="B280" s="43">
        <v>5</v>
      </c>
      <c r="C280" s="43">
        <v>8</v>
      </c>
      <c r="D280" s="43">
        <v>10</v>
      </c>
      <c r="E280" s="499" t="s">
        <v>358</v>
      </c>
      <c r="F280" s="1187">
        <v>5</v>
      </c>
      <c r="G280" s="129">
        <v>4</v>
      </c>
      <c r="H280" s="32">
        <v>16</v>
      </c>
      <c r="I280" s="32" t="s">
        <v>415</v>
      </c>
      <c r="J280" s="32" t="s">
        <v>283</v>
      </c>
      <c r="K280" s="32" t="s">
        <v>277</v>
      </c>
      <c r="L280" s="818" t="str">
        <f t="shared" si="45"/>
        <v>Neorganinė ir bioneorganinė chemija, lab darbai   [[prof. A.Beganskienė, lekt. I.Grigoravičiūtė-Puronienė]]   NChL</v>
      </c>
      <c r="M280" s="850"/>
      <c r="N280" s="499">
        <f t="shared" si="46"/>
        <v>508</v>
      </c>
    </row>
    <row r="281" spans="1:14" s="4" customFormat="1" ht="19.5" customHeight="1">
      <c r="A281" s="4" t="s">
        <v>546</v>
      </c>
      <c r="B281" s="43">
        <v>5</v>
      </c>
      <c r="C281" s="43">
        <v>10</v>
      </c>
      <c r="D281" s="43">
        <v>12</v>
      </c>
      <c r="E281" s="499" t="s">
        <v>675</v>
      </c>
      <c r="F281" s="986">
        <v>5</v>
      </c>
      <c r="G281" s="129">
        <v>4</v>
      </c>
      <c r="H281" s="32" t="s">
        <v>291</v>
      </c>
      <c r="I281" s="32" t="s">
        <v>202</v>
      </c>
      <c r="J281" s="32" t="s">
        <v>14</v>
      </c>
      <c r="K281" s="32" t="s">
        <v>277</v>
      </c>
      <c r="L281" s="818" t="str">
        <f t="shared" si="45"/>
        <v>Neorganinė ir bioneorganinė chemija    [[prof. A.Beganskienė]]   PChA</v>
      </c>
      <c r="M281" s="850"/>
      <c r="N281" s="499">
        <f t="shared" si="46"/>
        <v>510</v>
      </c>
    </row>
    <row r="282" spans="1:14" s="4" customFormat="1" ht="15" customHeight="1">
      <c r="A282" s="48"/>
      <c r="B282" s="43">
        <v>5</v>
      </c>
      <c r="C282" s="43">
        <v>12</v>
      </c>
      <c r="D282" s="43">
        <v>14</v>
      </c>
      <c r="E282" s="499" t="s">
        <v>676</v>
      </c>
      <c r="F282" s="1187">
        <v>5</v>
      </c>
      <c r="G282" s="129">
        <v>4</v>
      </c>
      <c r="H282" s="32">
        <v>32</v>
      </c>
      <c r="I282" s="32" t="s">
        <v>202</v>
      </c>
      <c r="J282" s="32" t="s">
        <v>786</v>
      </c>
      <c r="K282" s="32" t="s">
        <v>277</v>
      </c>
      <c r="L282" s="818" t="str">
        <f t="shared" si="45"/>
        <v> Neorganinė ir bioneorganinė chemija,  paskaita ir seminaras    [[prof. A.Beganskienė]]   TChA</v>
      </c>
      <c r="M282" s="850"/>
      <c r="N282" s="499">
        <f t="shared" si="46"/>
        <v>512</v>
      </c>
    </row>
    <row r="283" spans="2:14" s="4" customFormat="1" ht="13.5" customHeight="1" thickBot="1">
      <c r="B283" s="43">
        <v>5</v>
      </c>
      <c r="C283" s="43">
        <v>14</v>
      </c>
      <c r="D283" s="43"/>
      <c r="E283" s="499" t="s">
        <v>11</v>
      </c>
      <c r="F283" s="986"/>
      <c r="G283" s="129"/>
      <c r="H283" s="32"/>
      <c r="I283" s="32"/>
      <c r="J283" s="32"/>
      <c r="K283" s="32"/>
      <c r="L283" s="818" t="str">
        <f t="shared" si="45"/>
        <v>E</v>
      </c>
      <c r="M283" s="850"/>
      <c r="N283" s="499">
        <f t="shared" si="46"/>
        <v>514</v>
      </c>
    </row>
    <row r="284" spans="1:15" s="4" customFormat="1" ht="12.75" customHeight="1">
      <c r="A284" s="77"/>
      <c r="B284" s="43">
        <v>1</v>
      </c>
      <c r="C284" s="43">
        <v>8</v>
      </c>
      <c r="D284" s="43">
        <v>12</v>
      </c>
      <c r="E284" s="55" t="s">
        <v>11</v>
      </c>
      <c r="F284" s="986">
        <v>5</v>
      </c>
      <c r="G284" s="118">
        <v>5</v>
      </c>
      <c r="H284" s="32">
        <v>32</v>
      </c>
      <c r="I284" s="32"/>
      <c r="J284" s="50"/>
      <c r="K284" s="32"/>
      <c r="L284" s="822" t="str">
        <f aca="true" t="shared" si="47" ref="L284:L292">E284&amp;I284&amp;J284</f>
        <v>E</v>
      </c>
      <c r="M284" s="852"/>
      <c r="N284" s="55">
        <f aca="true" t="shared" si="48" ref="N284:N293">B284*100+C284</f>
        <v>108</v>
      </c>
      <c r="O284" s="48"/>
    </row>
    <row r="285" spans="2:14" ht="15" customHeight="1">
      <c r="B285" s="43">
        <v>1</v>
      </c>
      <c r="C285" s="43">
        <v>12</v>
      </c>
      <c r="D285" s="43">
        <v>14</v>
      </c>
      <c r="E285" s="55" t="s">
        <v>178</v>
      </c>
      <c r="F285" s="986">
        <v>5</v>
      </c>
      <c r="G285" s="118">
        <v>5</v>
      </c>
      <c r="H285" s="32">
        <v>32</v>
      </c>
      <c r="I285" s="32" t="s">
        <v>109</v>
      </c>
      <c r="J285" s="32" t="s">
        <v>20</v>
      </c>
      <c r="K285" s="32" t="s">
        <v>277</v>
      </c>
      <c r="L285" s="813" t="str">
        <f t="shared" si="47"/>
        <v>Kristalų chemija     [[prof.J.Barkauskas]]    NChA</v>
      </c>
      <c r="M285" s="846"/>
      <c r="N285" s="55">
        <f t="shared" si="48"/>
        <v>112</v>
      </c>
    </row>
    <row r="286" spans="2:14" ht="15" customHeight="1">
      <c r="B286" s="43">
        <v>1</v>
      </c>
      <c r="C286" s="43">
        <v>14</v>
      </c>
      <c r="E286" s="329" t="s">
        <v>11</v>
      </c>
      <c r="G286" s="118"/>
      <c r="H286" s="32"/>
      <c r="L286" s="813" t="str">
        <f t="shared" si="47"/>
        <v>E</v>
      </c>
      <c r="M286" s="846"/>
      <c r="N286" s="55">
        <f t="shared" si="48"/>
        <v>114</v>
      </c>
    </row>
    <row r="287" spans="1:15" s="4" customFormat="1" ht="12.75" customHeight="1">
      <c r="A287" s="48"/>
      <c r="B287" s="43">
        <v>2</v>
      </c>
      <c r="C287" s="43">
        <v>8</v>
      </c>
      <c r="D287" s="43"/>
      <c r="E287" s="55" t="s">
        <v>11</v>
      </c>
      <c r="F287" s="986"/>
      <c r="G287" s="118"/>
      <c r="H287" s="32"/>
      <c r="I287" s="32"/>
      <c r="J287" s="43"/>
      <c r="K287" s="32"/>
      <c r="L287" s="813" t="str">
        <f t="shared" si="47"/>
        <v>E</v>
      </c>
      <c r="M287" s="846"/>
      <c r="N287" s="55">
        <f t="shared" si="48"/>
        <v>208</v>
      </c>
      <c r="O287" s="48"/>
    </row>
    <row r="288" spans="2:14" ht="12.75" customHeight="1">
      <c r="B288" s="43">
        <v>3</v>
      </c>
      <c r="C288" s="43">
        <v>10</v>
      </c>
      <c r="D288" s="43">
        <v>12</v>
      </c>
      <c r="E288" s="55" t="s">
        <v>119</v>
      </c>
      <c r="F288" s="986">
        <v>5</v>
      </c>
      <c r="G288" s="118">
        <v>5</v>
      </c>
      <c r="H288" s="32">
        <v>32</v>
      </c>
      <c r="I288" s="32" t="s">
        <v>130</v>
      </c>
      <c r="J288" s="32" t="s">
        <v>19</v>
      </c>
      <c r="K288" s="32" t="s">
        <v>21</v>
      </c>
      <c r="L288" s="813" t="str">
        <f t="shared" si="47"/>
        <v>Analizinė chemija          [[prof.S.Tautkus]]           KDA</v>
      </c>
      <c r="M288" s="846"/>
      <c r="N288" s="55">
        <f t="shared" si="48"/>
        <v>310</v>
      </c>
    </row>
    <row r="289" spans="2:14" ht="12.75" customHeight="1">
      <c r="B289" s="43">
        <v>3</v>
      </c>
      <c r="C289" s="43">
        <v>12</v>
      </c>
      <c r="E289" s="55" t="s">
        <v>11</v>
      </c>
      <c r="F289" s="986">
        <v>5</v>
      </c>
      <c r="G289" s="118">
        <v>5</v>
      </c>
      <c r="H289" s="32"/>
      <c r="L289" s="813" t="str">
        <f t="shared" si="47"/>
        <v>E</v>
      </c>
      <c r="M289" s="846"/>
      <c r="N289" s="55">
        <f t="shared" si="48"/>
        <v>312</v>
      </c>
    </row>
    <row r="290" spans="2:14" ht="16.5" customHeight="1">
      <c r="B290" s="1094">
        <v>4</v>
      </c>
      <c r="C290" s="1094">
        <v>8</v>
      </c>
      <c r="D290" s="1094">
        <v>11</v>
      </c>
      <c r="E290" s="55" t="s">
        <v>366</v>
      </c>
      <c r="F290" s="986">
        <v>5</v>
      </c>
      <c r="G290" s="118">
        <v>5</v>
      </c>
      <c r="H290" s="32">
        <v>48</v>
      </c>
      <c r="I290" s="32" t="s">
        <v>259</v>
      </c>
      <c r="J290" s="32" t="s">
        <v>19</v>
      </c>
      <c r="K290" s="32" t="s">
        <v>25</v>
      </c>
      <c r="L290" s="813" t="str">
        <f t="shared" si="47"/>
        <v>8.30 val.  Fizikinė chemija            [[doc.A.Valiūnienė  ]]         KDA</v>
      </c>
      <c r="M290" s="846"/>
      <c r="N290" s="55">
        <f t="shared" si="48"/>
        <v>408</v>
      </c>
    </row>
    <row r="291" spans="2:14" ht="12.75" customHeight="1">
      <c r="B291" s="43">
        <v>4</v>
      </c>
      <c r="C291" s="43">
        <v>11</v>
      </c>
      <c r="E291" s="55" t="s">
        <v>11</v>
      </c>
      <c r="F291" s="986">
        <v>5</v>
      </c>
      <c r="G291" s="118">
        <v>5</v>
      </c>
      <c r="H291" s="32"/>
      <c r="L291" s="813" t="str">
        <f t="shared" si="47"/>
        <v>E</v>
      </c>
      <c r="M291" s="846"/>
      <c r="N291" s="55">
        <f t="shared" si="48"/>
        <v>411</v>
      </c>
    </row>
    <row r="292" spans="1:14" ht="15" customHeight="1">
      <c r="A292" s="28"/>
      <c r="B292" s="43">
        <v>5</v>
      </c>
      <c r="C292" s="43">
        <v>8</v>
      </c>
      <c r="D292" s="43">
        <v>10</v>
      </c>
      <c r="E292" s="55" t="s">
        <v>118</v>
      </c>
      <c r="F292" s="986">
        <v>5</v>
      </c>
      <c r="G292" s="118">
        <v>5</v>
      </c>
      <c r="H292" s="32">
        <v>32</v>
      </c>
      <c r="I292" s="32" t="s">
        <v>412</v>
      </c>
      <c r="J292" s="32" t="s">
        <v>19</v>
      </c>
      <c r="K292" s="32" t="s">
        <v>23</v>
      </c>
      <c r="L292" s="813" t="str">
        <f t="shared" si="47"/>
        <v>Biochemija        [[prof.V.Masevičius]]    KDA</v>
      </c>
      <c r="M292" s="846"/>
      <c r="N292" s="55">
        <f t="shared" si="48"/>
        <v>508</v>
      </c>
    </row>
    <row r="293" spans="2:14" ht="12.75" customHeight="1">
      <c r="B293" s="43">
        <v>5</v>
      </c>
      <c r="C293" s="43">
        <v>10</v>
      </c>
      <c r="E293" s="55" t="s">
        <v>11</v>
      </c>
      <c r="F293" s="986">
        <v>5</v>
      </c>
      <c r="G293" s="118">
        <v>5</v>
      </c>
      <c r="H293" s="32"/>
      <c r="L293" s="813" t="str">
        <f>E293&amp;I293&amp;J293</f>
        <v>E</v>
      </c>
      <c r="M293" s="846"/>
      <c r="N293" s="55">
        <f t="shared" si="48"/>
        <v>510</v>
      </c>
    </row>
    <row r="294" spans="2:14" s="4" customFormat="1" ht="12.75" customHeight="1">
      <c r="B294" s="43">
        <v>1</v>
      </c>
      <c r="C294" s="43">
        <v>9</v>
      </c>
      <c r="D294" s="43">
        <v>12</v>
      </c>
      <c r="E294" s="499" t="s">
        <v>753</v>
      </c>
      <c r="F294" s="986">
        <v>7</v>
      </c>
      <c r="G294" s="118">
        <v>4</v>
      </c>
      <c r="H294" s="32">
        <v>48</v>
      </c>
      <c r="I294" s="32" t="s">
        <v>561</v>
      </c>
      <c r="J294" s="43" t="s">
        <v>760</v>
      </c>
      <c r="K294" s="32" t="s">
        <v>507</v>
      </c>
      <c r="L294" s="818" t="str">
        <f>E294&amp;I294&amp;J294</f>
        <v>Molekulinė biologija, paskaita [[dr.G.Sasnauskas, dr.G.Tamulaitienė, dr.G.Tamulaitis, dr.M.Zaremba]]    JGMC, Saulėtekio al. 7, aud.R103  </v>
      </c>
      <c r="M294" s="850"/>
      <c r="N294" s="499">
        <f>B294*100+C294</f>
        <v>109</v>
      </c>
    </row>
    <row r="295" spans="2:14" s="4" customFormat="1" ht="12.75" customHeight="1">
      <c r="B295" s="43">
        <v>1</v>
      </c>
      <c r="C295" s="43">
        <v>12</v>
      </c>
      <c r="D295" s="43">
        <v>13</v>
      </c>
      <c r="E295" s="499" t="s">
        <v>754</v>
      </c>
      <c r="F295" s="986">
        <v>7</v>
      </c>
      <c r="G295" s="118">
        <v>4</v>
      </c>
      <c r="H295" s="32">
        <v>16</v>
      </c>
      <c r="I295" s="32" t="s">
        <v>561</v>
      </c>
      <c r="J295" s="43" t="s">
        <v>760</v>
      </c>
      <c r="K295" s="32" t="s">
        <v>507</v>
      </c>
      <c r="L295" s="818" t="str">
        <f>E295&amp;I295&amp;J295</f>
        <v>Molekulinė biologija, seminaras     [[dr.G.Sasnauskas, dr.G.Tamulaitienė, dr.G.Tamulaitis, dr.M.Zaremba]]    JGMC, Saulėtekio al. 7, aud.R103  </v>
      </c>
      <c r="M295" s="850"/>
      <c r="N295" s="499">
        <f>B295*100+C295</f>
        <v>112</v>
      </c>
    </row>
    <row r="296" spans="2:14" s="4" customFormat="1" ht="12.75" customHeight="1">
      <c r="B296" s="43">
        <v>1</v>
      </c>
      <c r="C296" s="43">
        <v>13</v>
      </c>
      <c r="D296" s="43"/>
      <c r="E296" s="499" t="s">
        <v>11</v>
      </c>
      <c r="F296" s="986"/>
      <c r="G296" s="118"/>
      <c r="H296" s="32"/>
      <c r="I296" s="994"/>
      <c r="J296" s="43"/>
      <c r="K296" s="32"/>
      <c r="L296" s="818" t="str">
        <f aca="true" t="shared" si="49" ref="L296:L313">E296&amp;I296&amp;J296</f>
        <v>E</v>
      </c>
      <c r="M296" s="850"/>
      <c r="N296" s="499">
        <f aca="true" t="shared" si="50" ref="N296:N313">B296*100+C296</f>
        <v>113</v>
      </c>
    </row>
    <row r="297" spans="2:14" s="4" customFormat="1" ht="12.75" customHeight="1">
      <c r="B297" s="43">
        <v>1</v>
      </c>
      <c r="C297" s="43">
        <v>14</v>
      </c>
      <c r="D297" s="43">
        <v>18</v>
      </c>
      <c r="E297" s="499" t="s">
        <v>677</v>
      </c>
      <c r="F297" s="986">
        <v>7</v>
      </c>
      <c r="G297" s="118">
        <v>4</v>
      </c>
      <c r="H297" s="32" t="s">
        <v>406</v>
      </c>
      <c r="I297" s="32" t="s">
        <v>449</v>
      </c>
      <c r="J297" s="43" t="s">
        <v>761</v>
      </c>
      <c r="K297" s="32" t="s">
        <v>507</v>
      </c>
      <c r="L297" s="818" t="str">
        <f t="shared" si="49"/>
        <v>14-18 val.   Imunologija, paskaita ir seminaras   [[dr.A.Žvirblienė  ]]  JGMC, Saulėtekio al. 7, aud.R101  </v>
      </c>
      <c r="M297" s="850"/>
      <c r="N297" s="499">
        <f t="shared" si="50"/>
        <v>114</v>
      </c>
    </row>
    <row r="298" spans="2:14" s="4" customFormat="1" ht="12.75" customHeight="1">
      <c r="B298" s="43">
        <v>1</v>
      </c>
      <c r="C298" s="43">
        <v>18</v>
      </c>
      <c r="D298" s="43"/>
      <c r="E298" s="499" t="s">
        <v>11</v>
      </c>
      <c r="F298" s="986"/>
      <c r="G298" s="118"/>
      <c r="H298" s="32"/>
      <c r="I298" s="32"/>
      <c r="J298" s="43"/>
      <c r="K298" s="32"/>
      <c r="L298" s="818" t="str">
        <f t="shared" si="49"/>
        <v>E</v>
      </c>
      <c r="M298" s="850"/>
      <c r="N298" s="499">
        <f t="shared" si="50"/>
        <v>118</v>
      </c>
    </row>
    <row r="299" spans="1:14" s="4" customFormat="1" ht="12.75" customHeight="1">
      <c r="A299" s="48"/>
      <c r="B299" s="43">
        <v>2</v>
      </c>
      <c r="C299" s="43">
        <v>9</v>
      </c>
      <c r="D299" s="43">
        <v>12</v>
      </c>
      <c r="E299" s="499" t="s">
        <v>755</v>
      </c>
      <c r="F299" s="986">
        <v>7</v>
      </c>
      <c r="G299" s="118">
        <v>4</v>
      </c>
      <c r="H299" s="32">
        <v>48</v>
      </c>
      <c r="I299" s="32" t="s">
        <v>894</v>
      </c>
      <c r="J299" s="43" t="s">
        <v>762</v>
      </c>
      <c r="K299" s="32" t="s">
        <v>507</v>
      </c>
      <c r="L299" s="818" t="str">
        <f t="shared" si="49"/>
        <v>Biotechnologija, paskaita      [[dr.A.Gegeckas]]    JGMC, Saulėtekio al. 7, aud.R106  </v>
      </c>
      <c r="M299" s="850"/>
      <c r="N299" s="499">
        <f t="shared" si="50"/>
        <v>209</v>
      </c>
    </row>
    <row r="300" spans="1:14" s="4" customFormat="1" ht="12.75" customHeight="1">
      <c r="A300" s="48"/>
      <c r="B300" s="43">
        <v>2</v>
      </c>
      <c r="C300" s="43">
        <v>12</v>
      </c>
      <c r="D300" s="43">
        <v>13</v>
      </c>
      <c r="E300" s="499" t="s">
        <v>756</v>
      </c>
      <c r="F300" s="986"/>
      <c r="G300" s="118">
        <v>4</v>
      </c>
      <c r="H300" s="32">
        <v>16</v>
      </c>
      <c r="I300" s="32" t="s">
        <v>894</v>
      </c>
      <c r="J300" s="43" t="s">
        <v>763</v>
      </c>
      <c r="K300" s="32" t="s">
        <v>507</v>
      </c>
      <c r="L300" s="818" t="str">
        <f>E300&amp;I300&amp;J300</f>
        <v>Biotechnologija, seminaras    [[dr.A.Gegeckas]]    GMC, Saulėtekio al. 7, aud.R106  </v>
      </c>
      <c r="M300" s="850"/>
      <c r="N300" s="499">
        <f t="shared" si="50"/>
        <v>212</v>
      </c>
    </row>
    <row r="301" spans="1:14" s="4" customFormat="1" ht="12.75" customHeight="1">
      <c r="A301" s="48"/>
      <c r="B301" s="43">
        <v>2</v>
      </c>
      <c r="C301" s="43">
        <v>13</v>
      </c>
      <c r="D301" s="43">
        <v>14</v>
      </c>
      <c r="E301" s="499" t="s">
        <v>11</v>
      </c>
      <c r="F301" s="986"/>
      <c r="G301" s="118"/>
      <c r="H301" s="32"/>
      <c r="I301" s="32"/>
      <c r="J301" s="43"/>
      <c r="K301" s="32"/>
      <c r="L301" s="818" t="str">
        <f t="shared" si="49"/>
        <v>E</v>
      </c>
      <c r="M301" s="850"/>
      <c r="N301" s="499">
        <f t="shared" si="50"/>
        <v>213</v>
      </c>
    </row>
    <row r="302" spans="1:14" s="4" customFormat="1" ht="12.75" customHeight="1">
      <c r="A302" s="48"/>
      <c r="B302" s="43">
        <v>2</v>
      </c>
      <c r="C302" s="43">
        <v>14</v>
      </c>
      <c r="D302" s="43">
        <v>15</v>
      </c>
      <c r="E302" s="499" t="s">
        <v>757</v>
      </c>
      <c r="F302" s="986">
        <v>7</v>
      </c>
      <c r="G302" s="118">
        <v>4</v>
      </c>
      <c r="H302" s="32" t="s">
        <v>406</v>
      </c>
      <c r="I302" s="32" t="s">
        <v>450</v>
      </c>
      <c r="J302" s="43" t="s">
        <v>764</v>
      </c>
      <c r="K302" s="32" t="s">
        <v>507</v>
      </c>
      <c r="L302" s="818" t="str">
        <f t="shared" si="49"/>
        <v> Biofizika, 14-16 val.paskaita, 16-18 val. seminaras [[dr.S.Bagdonas]]    GMC, Saulėtekio al. 7, aud.R406  </v>
      </c>
      <c r="M302" s="850"/>
      <c r="N302" s="499">
        <f t="shared" si="50"/>
        <v>214</v>
      </c>
    </row>
    <row r="303" spans="1:14" s="4" customFormat="1" ht="12.75" customHeight="1">
      <c r="A303" s="48"/>
      <c r="B303" s="43">
        <v>2</v>
      </c>
      <c r="C303" s="43">
        <v>15</v>
      </c>
      <c r="D303" s="43">
        <v>16</v>
      </c>
      <c r="E303" s="499" t="s">
        <v>758</v>
      </c>
      <c r="F303" s="986">
        <v>7</v>
      </c>
      <c r="G303" s="118">
        <v>4</v>
      </c>
      <c r="H303" s="32" t="s">
        <v>406</v>
      </c>
      <c r="I303" s="32" t="s">
        <v>759</v>
      </c>
      <c r="J303" s="43" t="s">
        <v>765</v>
      </c>
      <c r="K303" s="32" t="s">
        <v>507</v>
      </c>
      <c r="L303" s="818" t="str">
        <f>E303&amp;I303&amp;J303</f>
        <v>Imunologija, 14-16 val.paskaita, 16-18 val. seminaras [[dr. A. Žvirblienė]]GMC, Saulėtekio al. 7, aud.R404</v>
      </c>
      <c r="M303" s="850"/>
      <c r="N303" s="499">
        <f>B303*100+C303</f>
        <v>215</v>
      </c>
    </row>
    <row r="304" spans="1:14" s="4" customFormat="1" ht="12.75" customHeight="1">
      <c r="A304" s="48"/>
      <c r="B304" s="43">
        <v>2</v>
      </c>
      <c r="C304" s="43">
        <v>16</v>
      </c>
      <c r="D304" s="43"/>
      <c r="E304" s="499" t="s">
        <v>11</v>
      </c>
      <c r="F304" s="986"/>
      <c r="G304" s="118"/>
      <c r="H304" s="32"/>
      <c r="I304" s="32"/>
      <c r="J304" s="43"/>
      <c r="K304" s="32"/>
      <c r="L304" s="818" t="str">
        <f t="shared" si="49"/>
        <v>E</v>
      </c>
      <c r="M304" s="850"/>
      <c r="N304" s="499">
        <f t="shared" si="50"/>
        <v>216</v>
      </c>
    </row>
    <row r="305" spans="2:14" s="4" customFormat="1" ht="12.75" customHeight="1">
      <c r="B305" s="43">
        <v>3</v>
      </c>
      <c r="C305" s="43">
        <v>9</v>
      </c>
      <c r="D305" s="43">
        <v>14</v>
      </c>
      <c r="E305" s="499" t="s">
        <v>678</v>
      </c>
      <c r="F305" s="986">
        <v>7</v>
      </c>
      <c r="G305" s="118">
        <v>4</v>
      </c>
      <c r="H305" s="32">
        <v>48</v>
      </c>
      <c r="I305" s="32" t="s">
        <v>451</v>
      </c>
      <c r="J305" s="43" t="s">
        <v>768</v>
      </c>
      <c r="K305" s="32" t="s">
        <v>507</v>
      </c>
      <c r="L305" s="818" t="str">
        <f t="shared" si="49"/>
        <v>Bioinformatika, paskaita ir seminaras   [[dr.A.Timinskas ]]                        GMC, Saulėtekio al. 7, aud.R209 </v>
      </c>
      <c r="M305" s="850"/>
      <c r="N305" s="499">
        <f t="shared" si="50"/>
        <v>309</v>
      </c>
    </row>
    <row r="306" spans="2:14" s="4" customFormat="1" ht="12.75" customHeight="1">
      <c r="B306" s="43">
        <v>3</v>
      </c>
      <c r="C306" s="43">
        <v>14</v>
      </c>
      <c r="D306" s="43">
        <v>18</v>
      </c>
      <c r="E306" s="499" t="s">
        <v>176</v>
      </c>
      <c r="F306" s="986">
        <v>7</v>
      </c>
      <c r="G306" s="118">
        <v>4</v>
      </c>
      <c r="H306" s="32"/>
      <c r="I306" s="32"/>
      <c r="J306" s="32"/>
      <c r="K306" s="32"/>
      <c r="L306" s="818" t="str">
        <f t="shared" si="49"/>
        <v>Praktika</v>
      </c>
      <c r="M306" s="850"/>
      <c r="N306" s="499">
        <f t="shared" si="50"/>
        <v>314</v>
      </c>
    </row>
    <row r="307" spans="2:14" s="4" customFormat="1" ht="12.75" customHeight="1">
      <c r="B307" s="43">
        <v>3</v>
      </c>
      <c r="C307" s="43">
        <v>18</v>
      </c>
      <c r="D307" s="43"/>
      <c r="E307" s="499" t="s">
        <v>11</v>
      </c>
      <c r="F307" s="986"/>
      <c r="G307" s="118"/>
      <c r="H307" s="32"/>
      <c r="I307" s="32"/>
      <c r="J307" s="32"/>
      <c r="K307" s="32"/>
      <c r="L307" s="818" t="str">
        <f t="shared" si="49"/>
        <v>E</v>
      </c>
      <c r="M307" s="850"/>
      <c r="N307" s="499">
        <f t="shared" si="50"/>
        <v>318</v>
      </c>
    </row>
    <row r="308" spans="2:14" s="4" customFormat="1" ht="12.75" customHeight="1">
      <c r="B308" s="43">
        <v>4</v>
      </c>
      <c r="C308" s="43">
        <v>9</v>
      </c>
      <c r="D308" s="43">
        <v>17</v>
      </c>
      <c r="E308" s="499" t="s">
        <v>176</v>
      </c>
      <c r="F308" s="986">
        <v>7</v>
      </c>
      <c r="G308" s="118">
        <v>4</v>
      </c>
      <c r="H308" s="32"/>
      <c r="I308" s="32"/>
      <c r="J308" s="32"/>
      <c r="K308" s="32"/>
      <c r="L308" s="818" t="str">
        <f t="shared" si="49"/>
        <v>Praktika</v>
      </c>
      <c r="M308" s="850"/>
      <c r="N308" s="499">
        <f t="shared" si="50"/>
        <v>409</v>
      </c>
    </row>
    <row r="309" spans="2:14" s="4" customFormat="1" ht="12.75" customHeight="1">
      <c r="B309" s="43">
        <v>4</v>
      </c>
      <c r="C309" s="43">
        <v>17</v>
      </c>
      <c r="D309" s="43"/>
      <c r="E309" s="499" t="s">
        <v>11</v>
      </c>
      <c r="F309" s="986"/>
      <c r="G309" s="118"/>
      <c r="H309" s="32"/>
      <c r="I309" s="32"/>
      <c r="J309" s="32"/>
      <c r="K309" s="32"/>
      <c r="L309" s="818" t="str">
        <f t="shared" si="49"/>
        <v>E</v>
      </c>
      <c r="M309" s="850"/>
      <c r="N309" s="499">
        <f t="shared" si="50"/>
        <v>417</v>
      </c>
    </row>
    <row r="310" spans="2:14" s="4" customFormat="1" ht="12.75" customHeight="1">
      <c r="B310" s="43">
        <v>5</v>
      </c>
      <c r="C310" s="43">
        <v>9</v>
      </c>
      <c r="D310" s="43">
        <v>12</v>
      </c>
      <c r="E310" s="499" t="s">
        <v>554</v>
      </c>
      <c r="F310" s="986">
        <v>7</v>
      </c>
      <c r="G310" s="118">
        <v>4</v>
      </c>
      <c r="H310" s="32">
        <v>32</v>
      </c>
      <c r="I310" s="32" t="s">
        <v>183</v>
      </c>
      <c r="J310" s="43" t="s">
        <v>766</v>
      </c>
      <c r="K310" s="32" t="s">
        <v>507</v>
      </c>
      <c r="L310" s="818" t="str">
        <f t="shared" si="49"/>
        <v>8,15 val.  Genų inžinerija   [[doc.V.Šeputienė]]  JGMC, Saulėtekio al. 7, aud.R201  </v>
      </c>
      <c r="M310" s="850"/>
      <c r="N310" s="499">
        <f t="shared" si="50"/>
        <v>509</v>
      </c>
    </row>
    <row r="311" spans="2:14" s="4" customFormat="1" ht="12.75" customHeight="1">
      <c r="B311" s="43">
        <v>5</v>
      </c>
      <c r="C311" s="43">
        <v>12</v>
      </c>
      <c r="D311" s="43">
        <v>14</v>
      </c>
      <c r="E311" s="499" t="s">
        <v>555</v>
      </c>
      <c r="F311" s="986">
        <v>7</v>
      </c>
      <c r="G311" s="118">
        <v>4</v>
      </c>
      <c r="H311" s="32">
        <v>32</v>
      </c>
      <c r="I311" s="32" t="s">
        <v>853</v>
      </c>
      <c r="J311" s="43" t="s">
        <v>767</v>
      </c>
      <c r="K311" s="32" t="s">
        <v>507</v>
      </c>
      <c r="L311" s="818" t="str">
        <f t="shared" si="49"/>
        <v>11,30 val. Genų inžinerija , lab. darbai   (lapkričio mėn.)[[dokt. V. Petkevičius]]  GMC, Saulėtekio al. 7, aud.R302; R322 </v>
      </c>
      <c r="M311" s="850"/>
      <c r="N311" s="499">
        <f t="shared" si="50"/>
        <v>512</v>
      </c>
    </row>
    <row r="312" spans="2:14" ht="12.75" customHeight="1">
      <c r="B312" s="43">
        <v>5</v>
      </c>
      <c r="C312" s="43">
        <v>14</v>
      </c>
      <c r="D312" s="43">
        <v>18</v>
      </c>
      <c r="E312" s="499" t="s">
        <v>176</v>
      </c>
      <c r="F312" s="986">
        <v>7</v>
      </c>
      <c r="G312" s="118"/>
      <c r="H312" s="32"/>
      <c r="L312" s="818" t="str">
        <f t="shared" si="49"/>
        <v>Praktika</v>
      </c>
      <c r="M312" s="850"/>
      <c r="N312" s="499">
        <f t="shared" si="50"/>
        <v>514</v>
      </c>
    </row>
    <row r="313" spans="2:14" s="4" customFormat="1" ht="12.75" customHeight="1">
      <c r="B313" s="43">
        <v>5</v>
      </c>
      <c r="C313" s="43">
        <v>18</v>
      </c>
      <c r="D313" s="43"/>
      <c r="E313" s="499" t="s">
        <v>11</v>
      </c>
      <c r="F313" s="986"/>
      <c r="G313" s="118"/>
      <c r="H313" s="32"/>
      <c r="I313" s="32"/>
      <c r="J313" s="32"/>
      <c r="K313" s="32"/>
      <c r="L313" s="818" t="str">
        <f t="shared" si="49"/>
        <v>E</v>
      </c>
      <c r="M313" s="850"/>
      <c r="N313" s="499">
        <f t="shared" si="50"/>
        <v>518</v>
      </c>
    </row>
    <row r="314" spans="2:14" ht="12.75" customHeight="1">
      <c r="B314" s="43">
        <v>1</v>
      </c>
      <c r="C314" s="43">
        <v>8</v>
      </c>
      <c r="D314" s="43">
        <v>13</v>
      </c>
      <c r="E314" s="74" t="s">
        <v>173</v>
      </c>
      <c r="F314" s="986">
        <v>7</v>
      </c>
      <c r="G314" s="455" t="s">
        <v>339</v>
      </c>
      <c r="H314" s="32"/>
      <c r="L314" s="556" t="str">
        <f>E314&amp;I314&amp;J314</f>
        <v>Bakalauro darbas</v>
      </c>
      <c r="M314" s="808"/>
      <c r="N314" s="74">
        <f>B314*100+C314</f>
        <v>108</v>
      </c>
    </row>
    <row r="315" spans="2:14" ht="12.75" customHeight="1">
      <c r="B315" s="43">
        <v>1</v>
      </c>
      <c r="C315" s="43">
        <v>13</v>
      </c>
      <c r="D315" s="43">
        <v>16</v>
      </c>
      <c r="E315" s="74" t="s">
        <v>428</v>
      </c>
      <c r="F315" s="986">
        <v>7</v>
      </c>
      <c r="G315" s="455" t="s">
        <v>339</v>
      </c>
      <c r="H315" s="32">
        <v>48</v>
      </c>
      <c r="I315" s="32" t="s">
        <v>340</v>
      </c>
      <c r="J315" s="32" t="s">
        <v>14</v>
      </c>
      <c r="K315" s="32" t="s">
        <v>30</v>
      </c>
      <c r="L315" s="556" t="str">
        <f aca="true" t="shared" si="51" ref="L315:L329">E315&amp;I315&amp;J315</f>
        <v>13,15 val. Nanobiotechnologija  paskaita    [[doc.K.Radzevičius]]   PChA</v>
      </c>
      <c r="M315" s="808"/>
      <c r="N315" s="74">
        <f aca="true" t="shared" si="52" ref="N315:N329">B315*100+C315</f>
        <v>113</v>
      </c>
    </row>
    <row r="316" spans="2:14" ht="12.75" customHeight="1">
      <c r="B316" s="43">
        <v>1</v>
      </c>
      <c r="C316" s="43">
        <v>16</v>
      </c>
      <c r="D316" s="43">
        <v>17</v>
      </c>
      <c r="E316" s="74" t="s">
        <v>11</v>
      </c>
      <c r="G316" s="455"/>
      <c r="H316" s="32"/>
      <c r="L316" s="556" t="str">
        <f>E316&amp;I316&amp;J316</f>
        <v>E</v>
      </c>
      <c r="M316" s="808"/>
      <c r="N316" s="74">
        <f>B316*100+C316</f>
        <v>116</v>
      </c>
    </row>
    <row r="317" spans="2:14" ht="12.75" customHeight="1">
      <c r="B317" s="43">
        <v>1</v>
      </c>
      <c r="C317" s="43">
        <v>17</v>
      </c>
      <c r="D317" s="43">
        <v>20</v>
      </c>
      <c r="E317" s="74" t="s">
        <v>341</v>
      </c>
      <c r="F317" s="986">
        <v>7</v>
      </c>
      <c r="G317" s="455" t="s">
        <v>339</v>
      </c>
      <c r="H317" s="32">
        <v>48</v>
      </c>
      <c r="I317" s="32" t="s">
        <v>340</v>
      </c>
      <c r="J317" s="32" t="s">
        <v>32</v>
      </c>
      <c r="K317" s="32" t="s">
        <v>30</v>
      </c>
      <c r="L317" s="556" t="str">
        <f t="shared" si="51"/>
        <v>Nanobiotechnologija, lab.darbai     1/2 gr.     [[doc.K.Radzevičius]]   PChL</v>
      </c>
      <c r="M317" s="808"/>
      <c r="N317" s="74">
        <f t="shared" si="52"/>
        <v>117</v>
      </c>
    </row>
    <row r="318" spans="2:14" ht="12.75" customHeight="1">
      <c r="B318" s="43">
        <v>1</v>
      </c>
      <c r="C318" s="43">
        <v>20</v>
      </c>
      <c r="E318" s="74" t="s">
        <v>11</v>
      </c>
      <c r="G318" s="455"/>
      <c r="H318" s="32"/>
      <c r="L318" s="556" t="str">
        <f t="shared" si="51"/>
        <v>E</v>
      </c>
      <c r="M318" s="808"/>
      <c r="N318" s="74">
        <f t="shared" si="52"/>
        <v>120</v>
      </c>
    </row>
    <row r="319" spans="2:14" ht="12.75" customHeight="1">
      <c r="B319" s="43">
        <v>2</v>
      </c>
      <c r="C319" s="43">
        <v>8</v>
      </c>
      <c r="D319" s="43">
        <v>11</v>
      </c>
      <c r="E319" s="74" t="s">
        <v>341</v>
      </c>
      <c r="F319" s="986">
        <v>7</v>
      </c>
      <c r="G319" s="455" t="s">
        <v>339</v>
      </c>
      <c r="H319" s="32">
        <v>48</v>
      </c>
      <c r="I319" s="32" t="s">
        <v>340</v>
      </c>
      <c r="J319" s="32" t="s">
        <v>32</v>
      </c>
      <c r="K319" s="32" t="s">
        <v>30</v>
      </c>
      <c r="L319" s="556" t="str">
        <f t="shared" si="51"/>
        <v>Nanobiotechnologija, lab.darbai     1/2 gr.     [[doc.K.Radzevičius]]   PChL</v>
      </c>
      <c r="M319" s="808"/>
      <c r="N319" s="74">
        <f t="shared" si="52"/>
        <v>208</v>
      </c>
    </row>
    <row r="320" spans="1:15" ht="12.75" customHeight="1">
      <c r="A320" s="1" t="s">
        <v>454</v>
      </c>
      <c r="B320" s="43">
        <v>2</v>
      </c>
      <c r="C320" s="43">
        <v>11</v>
      </c>
      <c r="D320" s="43">
        <v>14</v>
      </c>
      <c r="E320" s="74" t="s">
        <v>679</v>
      </c>
      <c r="F320" s="986">
        <v>7</v>
      </c>
      <c r="G320" s="455" t="s">
        <v>339</v>
      </c>
      <c r="H320" s="32" t="s">
        <v>126</v>
      </c>
      <c r="I320" s="32" t="s">
        <v>575</v>
      </c>
      <c r="J320" s="1056" t="s">
        <v>786</v>
      </c>
      <c r="K320" s="32" t="s">
        <v>277</v>
      </c>
      <c r="L320" s="556" t="str">
        <f t="shared" si="51"/>
        <v>Pagrindiniai nanodalelių sintezės principai, paskaita ir seminaras    [[lekt.J.Pilipavičius]]       TChA</v>
      </c>
      <c r="M320" s="808"/>
      <c r="N320" s="74">
        <f t="shared" si="52"/>
        <v>211</v>
      </c>
      <c r="O320" s="1055" t="s">
        <v>453</v>
      </c>
    </row>
    <row r="321" spans="1:14" ht="12.75" customHeight="1">
      <c r="A321" s="1601" t="s">
        <v>798</v>
      </c>
      <c r="B321" s="1386">
        <v>2</v>
      </c>
      <c r="C321" s="1386">
        <v>14</v>
      </c>
      <c r="D321" s="1386">
        <v>17</v>
      </c>
      <c r="E321" s="74" t="s">
        <v>680</v>
      </c>
      <c r="F321" s="986">
        <v>7</v>
      </c>
      <c r="G321" s="455" t="s">
        <v>339</v>
      </c>
      <c r="H321" s="32">
        <v>48</v>
      </c>
      <c r="I321" s="32" t="s">
        <v>353</v>
      </c>
      <c r="J321" s="32" t="s">
        <v>523</v>
      </c>
      <c r="K321" s="32" t="s">
        <v>25</v>
      </c>
      <c r="L321" s="556" t="str">
        <f t="shared" si="51"/>
        <v>Nanostruktūrų formavimas ir tyrimas elektrocheminiais metodais, paskaita ir seminaras       [[doc.A.Valiūnienė]]   semin.kamb. 155</v>
      </c>
      <c r="M321" s="808"/>
      <c r="N321" s="74">
        <f t="shared" si="52"/>
        <v>214</v>
      </c>
    </row>
    <row r="322" spans="2:14" ht="12.75" customHeight="1">
      <c r="B322" s="43">
        <v>2</v>
      </c>
      <c r="C322" s="43">
        <v>17</v>
      </c>
      <c r="E322" s="74" t="s">
        <v>11</v>
      </c>
      <c r="G322" s="455"/>
      <c r="H322" s="32"/>
      <c r="L322" s="556" t="str">
        <f t="shared" si="51"/>
        <v>E</v>
      </c>
      <c r="M322" s="808"/>
      <c r="N322" s="74">
        <f t="shared" si="52"/>
        <v>217</v>
      </c>
    </row>
    <row r="323" spans="2:14" ht="12.75" customHeight="1">
      <c r="B323" s="43">
        <v>3</v>
      </c>
      <c r="C323" s="43">
        <v>9</v>
      </c>
      <c r="D323" s="43">
        <v>12</v>
      </c>
      <c r="E323" s="74" t="s">
        <v>473</v>
      </c>
      <c r="F323" s="986">
        <v>7</v>
      </c>
      <c r="G323" s="455" t="s">
        <v>339</v>
      </c>
      <c r="H323" s="32">
        <v>48</v>
      </c>
      <c r="I323" s="32" t="s">
        <v>379</v>
      </c>
      <c r="J323" s="32" t="s">
        <v>12</v>
      </c>
      <c r="K323" s="32" t="s">
        <v>21</v>
      </c>
      <c r="L323" s="556" t="str">
        <f t="shared" si="51"/>
        <v>  Nanobiotechnologija  paskaita   [[prof.A.Ramanavičienė]]   AChA</v>
      </c>
      <c r="M323" s="808"/>
      <c r="N323" s="74">
        <f t="shared" si="52"/>
        <v>309</v>
      </c>
    </row>
    <row r="324" spans="2:14" ht="12.75" customHeight="1">
      <c r="B324" s="43">
        <v>3</v>
      </c>
      <c r="C324" s="43">
        <v>12</v>
      </c>
      <c r="D324" s="43">
        <v>13</v>
      </c>
      <c r="E324" s="74" t="s">
        <v>11</v>
      </c>
      <c r="G324" s="455"/>
      <c r="H324" s="32"/>
      <c r="L324" s="556" t="str">
        <f t="shared" si="51"/>
        <v>E</v>
      </c>
      <c r="M324" s="808"/>
      <c r="N324" s="74">
        <f t="shared" si="52"/>
        <v>312</v>
      </c>
    </row>
    <row r="325" spans="2:14" ht="12.75" customHeight="1">
      <c r="B325" s="43">
        <v>3</v>
      </c>
      <c r="C325" s="43">
        <v>13</v>
      </c>
      <c r="D325" s="43">
        <v>17</v>
      </c>
      <c r="E325" s="74" t="s">
        <v>456</v>
      </c>
      <c r="F325" s="986">
        <v>7</v>
      </c>
      <c r="G325" s="455" t="s">
        <v>339</v>
      </c>
      <c r="H325" s="32">
        <v>48</v>
      </c>
      <c r="I325" s="32" t="s">
        <v>380</v>
      </c>
      <c r="J325" s="32" t="s">
        <v>351</v>
      </c>
      <c r="K325" s="32" t="s">
        <v>21</v>
      </c>
      <c r="L325" s="556" t="str">
        <f t="shared" si="51"/>
        <v>Nanobiotechnologija  lab.darbai   (1/2 sav. 1/2 gr. )       [[prof. A.Ramanavičienė]]   AChL spec.nano lab.</v>
      </c>
      <c r="M325" s="808"/>
      <c r="N325" s="74">
        <f t="shared" si="52"/>
        <v>313</v>
      </c>
    </row>
    <row r="326" spans="2:14" ht="12.75" customHeight="1">
      <c r="B326" s="43">
        <v>3</v>
      </c>
      <c r="C326" s="43">
        <v>17</v>
      </c>
      <c r="E326" s="74" t="s">
        <v>11</v>
      </c>
      <c r="G326" s="455"/>
      <c r="H326" s="32"/>
      <c r="L326" s="556" t="str">
        <f t="shared" si="51"/>
        <v>E</v>
      </c>
      <c r="M326" s="808"/>
      <c r="N326" s="74">
        <f t="shared" si="52"/>
        <v>317</v>
      </c>
    </row>
    <row r="327" spans="2:14" ht="12.75" customHeight="1">
      <c r="B327" s="43">
        <v>4</v>
      </c>
      <c r="C327" s="43">
        <v>11</v>
      </c>
      <c r="E327" s="74" t="s">
        <v>11</v>
      </c>
      <c r="G327" s="455"/>
      <c r="H327" s="32"/>
      <c r="L327" s="556" t="str">
        <f t="shared" si="51"/>
        <v>E</v>
      </c>
      <c r="M327" s="808"/>
      <c r="N327" s="74">
        <f t="shared" si="52"/>
        <v>411</v>
      </c>
    </row>
    <row r="328" spans="2:14" ht="12.75" customHeight="1">
      <c r="B328" s="43">
        <v>5</v>
      </c>
      <c r="C328" s="43">
        <v>12</v>
      </c>
      <c r="D328" s="43">
        <v>15</v>
      </c>
      <c r="E328" s="74" t="s">
        <v>681</v>
      </c>
      <c r="F328" s="986">
        <v>7</v>
      </c>
      <c r="G328" s="455" t="s">
        <v>339</v>
      </c>
      <c r="H328" s="32" t="s">
        <v>447</v>
      </c>
      <c r="I328" s="32" t="s">
        <v>560</v>
      </c>
      <c r="J328" s="601" t="s">
        <v>17</v>
      </c>
      <c r="K328" s="32" t="s">
        <v>277</v>
      </c>
      <c r="L328" s="556" t="str">
        <f t="shared" si="51"/>
        <v>Pagrindiniai nanodalelių sintezės principai, paskaita ir seminaras[[lekt.J.Pilipavičius]]OChA</v>
      </c>
      <c r="M328" s="808"/>
      <c r="N328" s="74">
        <f t="shared" si="52"/>
        <v>512</v>
      </c>
    </row>
    <row r="329" spans="1:14" ht="12.75" customHeight="1">
      <c r="A329" s="70" t="s">
        <v>798</v>
      </c>
      <c r="B329" s="1386">
        <v>5</v>
      </c>
      <c r="C329" s="1386">
        <v>15</v>
      </c>
      <c r="D329" s="1386">
        <v>18</v>
      </c>
      <c r="E329" s="74" t="s">
        <v>682</v>
      </c>
      <c r="F329" s="986">
        <v>7</v>
      </c>
      <c r="G329" s="455" t="s">
        <v>339</v>
      </c>
      <c r="H329" s="32">
        <v>48</v>
      </c>
      <c r="I329" s="32" t="s">
        <v>353</v>
      </c>
      <c r="J329" s="32" t="s">
        <v>18</v>
      </c>
      <c r="K329" s="32" t="s">
        <v>25</v>
      </c>
      <c r="L329" s="556" t="str">
        <f t="shared" si="51"/>
        <v>Nanostruktūrų formavimas ir tyrimas elektrocheminiais metodais, paskaita ir seminaras   [[doc.A.Valiūnienė]]   FChA</v>
      </c>
      <c r="M329" s="808"/>
      <c r="N329" s="74">
        <f t="shared" si="52"/>
        <v>515</v>
      </c>
    </row>
    <row r="330" spans="1:14" ht="12.75" customHeight="1">
      <c r="A330" s="70"/>
      <c r="B330" s="43">
        <v>5</v>
      </c>
      <c r="C330" s="43">
        <v>17</v>
      </c>
      <c r="E330" s="1016" t="s">
        <v>11</v>
      </c>
      <c r="G330" s="455"/>
      <c r="H330" s="32"/>
      <c r="I330" s="994"/>
      <c r="K330" s="994"/>
      <c r="L330" s="556" t="str">
        <f>E330&amp;I330&amp;J330</f>
        <v>E</v>
      </c>
      <c r="M330" s="808"/>
      <c r="N330" s="74">
        <f>B330*100+C330</f>
        <v>517</v>
      </c>
    </row>
    <row r="331" spans="2:15" ht="12.75" customHeight="1">
      <c r="B331" s="43">
        <v>2</v>
      </c>
      <c r="C331" s="43">
        <v>8</v>
      </c>
      <c r="D331" s="43">
        <v>11</v>
      </c>
      <c r="E331" s="500" t="s">
        <v>344</v>
      </c>
      <c r="F331" s="986">
        <v>7</v>
      </c>
      <c r="G331" s="118">
        <v>5</v>
      </c>
      <c r="H331" s="32">
        <v>48</v>
      </c>
      <c r="I331" s="32" t="s">
        <v>345</v>
      </c>
      <c r="J331" s="32" t="s">
        <v>20</v>
      </c>
      <c r="K331" s="32" t="s">
        <v>30</v>
      </c>
      <c r="L331" s="813" t="str">
        <f aca="true" t="shared" si="53" ref="L331:L338">E331&amp;I331&amp;J331</f>
        <v>Cheminė technologija    [[prof.R.Makuška]]    NChA</v>
      </c>
      <c r="M331" s="846"/>
      <c r="N331" s="55">
        <f aca="true" t="shared" si="54" ref="N331:N337">B331*100+C331</f>
        <v>208</v>
      </c>
      <c r="O331" s="28"/>
    </row>
    <row r="332" spans="2:14" ht="12.75" customHeight="1">
      <c r="B332" s="43">
        <v>2</v>
      </c>
      <c r="C332" s="43">
        <v>11</v>
      </c>
      <c r="E332" s="500" t="s">
        <v>11</v>
      </c>
      <c r="F332" s="986">
        <v>7</v>
      </c>
      <c r="G332" s="118">
        <v>5</v>
      </c>
      <c r="H332" s="32"/>
      <c r="L332" s="813" t="str">
        <f t="shared" si="53"/>
        <v>E</v>
      </c>
      <c r="M332" s="846"/>
      <c r="N332" s="55">
        <f t="shared" si="54"/>
        <v>211</v>
      </c>
    </row>
    <row r="333" spans="2:14" ht="12.75" customHeight="1">
      <c r="B333" s="43">
        <v>3</v>
      </c>
      <c r="C333" s="43">
        <v>12</v>
      </c>
      <c r="E333" s="500" t="s">
        <v>11</v>
      </c>
      <c r="G333" s="118"/>
      <c r="H333" s="32"/>
      <c r="L333" s="813" t="str">
        <f t="shared" si="53"/>
        <v>E</v>
      </c>
      <c r="M333" s="846"/>
      <c r="N333" s="55">
        <f t="shared" si="54"/>
        <v>312</v>
      </c>
    </row>
    <row r="334" spans="1:15" ht="12.75" customHeight="1">
      <c r="A334" s="58"/>
      <c r="B334" s="43">
        <v>4</v>
      </c>
      <c r="C334" s="519">
        <v>18</v>
      </c>
      <c r="D334" s="60"/>
      <c r="E334" s="500" t="s">
        <v>11</v>
      </c>
      <c r="G334" s="118"/>
      <c r="H334" s="32"/>
      <c r="L334" s="813" t="str">
        <f t="shared" si="53"/>
        <v>E</v>
      </c>
      <c r="M334" s="846"/>
      <c r="N334" s="55">
        <f t="shared" si="54"/>
        <v>418</v>
      </c>
      <c r="O334" s="58"/>
    </row>
    <row r="335" spans="1:14" ht="12.75" customHeight="1">
      <c r="A335" s="70"/>
      <c r="B335" s="519">
        <v>5</v>
      </c>
      <c r="C335" s="43">
        <v>8</v>
      </c>
      <c r="D335" s="43">
        <v>11</v>
      </c>
      <c r="E335" s="500" t="s">
        <v>344</v>
      </c>
      <c r="F335" s="986">
        <v>7</v>
      </c>
      <c r="G335" s="118">
        <v>5</v>
      </c>
      <c r="H335" s="32">
        <v>48</v>
      </c>
      <c r="I335" s="32" t="s">
        <v>345</v>
      </c>
      <c r="J335" s="32" t="s">
        <v>18</v>
      </c>
      <c r="K335" s="32" t="s">
        <v>30</v>
      </c>
      <c r="L335" s="813" t="str">
        <f t="shared" si="53"/>
        <v>Cheminė technologija    [[prof.R.Makuška]]    FChA</v>
      </c>
      <c r="M335" s="846"/>
      <c r="N335" s="55">
        <f t="shared" si="54"/>
        <v>508</v>
      </c>
    </row>
    <row r="336" spans="1:14" ht="13.5" customHeight="1" thickBot="1">
      <c r="A336" s="70"/>
      <c r="B336" s="43">
        <v>5</v>
      </c>
      <c r="C336" s="43">
        <v>11</v>
      </c>
      <c r="E336" s="500" t="s">
        <v>11</v>
      </c>
      <c r="G336" s="118"/>
      <c r="H336" s="32"/>
      <c r="L336" s="813" t="str">
        <f t="shared" si="53"/>
        <v>E</v>
      </c>
      <c r="M336" s="846"/>
      <c r="N336" s="55">
        <f t="shared" si="54"/>
        <v>511</v>
      </c>
    </row>
    <row r="337" spans="2:15" ht="12.75" customHeight="1">
      <c r="B337" s="43">
        <v>1</v>
      </c>
      <c r="C337" s="43">
        <v>8</v>
      </c>
      <c r="D337" s="43">
        <v>11</v>
      </c>
      <c r="E337" s="521" t="s">
        <v>95</v>
      </c>
      <c r="F337" s="986">
        <v>7</v>
      </c>
      <c r="G337" s="118">
        <v>7</v>
      </c>
      <c r="H337" s="32">
        <v>48</v>
      </c>
      <c r="I337" s="32" t="s">
        <v>372</v>
      </c>
      <c r="J337" s="32" t="s">
        <v>32</v>
      </c>
      <c r="K337" s="32" t="s">
        <v>30</v>
      </c>
      <c r="L337" s="835" t="str">
        <f t="shared" si="53"/>
        <v>Cheminė technologija, lab. darbai  1/2 gr.   [[d.A.Bočkuvienė]]  PChL</v>
      </c>
      <c r="M337" s="863"/>
      <c r="N337" s="521">
        <f t="shared" si="54"/>
        <v>108</v>
      </c>
      <c r="O337" s="5"/>
    </row>
    <row r="338" spans="2:14" ht="12.75" customHeight="1">
      <c r="B338" s="43">
        <v>1</v>
      </c>
      <c r="C338" s="43">
        <v>11</v>
      </c>
      <c r="D338" s="43">
        <v>14</v>
      </c>
      <c r="E338" s="521" t="s">
        <v>31</v>
      </c>
      <c r="F338" s="986">
        <v>7</v>
      </c>
      <c r="G338" s="118">
        <v>7</v>
      </c>
      <c r="H338" s="32">
        <v>48</v>
      </c>
      <c r="I338" s="32" t="s">
        <v>373</v>
      </c>
      <c r="J338" s="32" t="s">
        <v>32</v>
      </c>
      <c r="K338" s="32" t="s">
        <v>30</v>
      </c>
      <c r="L338" s="827" t="str">
        <f t="shared" si="53"/>
        <v>Cheminė technologija, lab. darbai  [dr.T.Krivorotova]]  PChL</v>
      </c>
      <c r="M338" s="858"/>
      <c r="N338" s="521">
        <f aca="true" t="shared" si="55" ref="N338:N353">B338*100+C338</f>
        <v>111</v>
      </c>
    </row>
    <row r="339" spans="2:14" ht="12.75" customHeight="1">
      <c r="B339" s="43">
        <v>1</v>
      </c>
      <c r="C339" s="43">
        <v>14</v>
      </c>
      <c r="D339" s="43">
        <v>17</v>
      </c>
      <c r="E339" s="521" t="s">
        <v>122</v>
      </c>
      <c r="F339" s="986">
        <v>7</v>
      </c>
      <c r="G339" s="118">
        <v>7</v>
      </c>
      <c r="H339" s="32">
        <v>48</v>
      </c>
      <c r="I339" s="32" t="s">
        <v>262</v>
      </c>
      <c r="J339" s="32" t="s">
        <v>32</v>
      </c>
      <c r="K339" s="32" t="s">
        <v>30</v>
      </c>
      <c r="L339" s="827" t="str">
        <f aca="true" t="shared" si="56" ref="L339:L353">E339&amp;I339&amp;J339</f>
        <v>Cheminė technologija, lab. darbai    [[prof.S.Budrienė]]  PChL</v>
      </c>
      <c r="M339" s="858"/>
      <c r="N339" s="521">
        <f t="shared" si="55"/>
        <v>114</v>
      </c>
    </row>
    <row r="340" spans="2:14" ht="12.75" customHeight="1">
      <c r="B340" s="43">
        <v>1</v>
      </c>
      <c r="C340" s="43">
        <v>17</v>
      </c>
      <c r="E340" s="521" t="s">
        <v>11</v>
      </c>
      <c r="F340" s="986">
        <v>7</v>
      </c>
      <c r="G340" s="118">
        <v>7</v>
      </c>
      <c r="H340" s="32"/>
      <c r="L340" s="827" t="str">
        <f t="shared" si="56"/>
        <v>E</v>
      </c>
      <c r="M340" s="858"/>
      <c r="N340" s="521">
        <f t="shared" si="55"/>
        <v>117</v>
      </c>
    </row>
    <row r="341" spans="2:14" ht="12.75" customHeight="1">
      <c r="B341" s="43">
        <v>2</v>
      </c>
      <c r="C341" s="43">
        <v>11</v>
      </c>
      <c r="D341" s="43">
        <v>14</v>
      </c>
      <c r="E341" s="521" t="s">
        <v>123</v>
      </c>
      <c r="F341" s="986">
        <v>7</v>
      </c>
      <c r="G341" s="118">
        <v>7</v>
      </c>
      <c r="H341" s="32">
        <v>48</v>
      </c>
      <c r="I341" s="32" t="s">
        <v>613</v>
      </c>
      <c r="J341" s="32" t="s">
        <v>32</v>
      </c>
      <c r="K341" s="32" t="s">
        <v>30</v>
      </c>
      <c r="L341" s="827" t="str">
        <f>E341&amp;I341&amp;J341</f>
        <v>Cheminė technologija, lab. darbai 1/2 gr. [d.J.Jonikaitė-Švėgždienė]]  PChL</v>
      </c>
      <c r="M341" s="858"/>
      <c r="N341" s="521">
        <f t="shared" si="55"/>
        <v>211</v>
      </c>
    </row>
    <row r="342" spans="2:14" ht="12.75" customHeight="1">
      <c r="B342" s="43">
        <v>2</v>
      </c>
      <c r="C342" s="43">
        <v>14</v>
      </c>
      <c r="D342" s="43">
        <v>17</v>
      </c>
      <c r="E342" s="521" t="s">
        <v>31</v>
      </c>
      <c r="F342" s="986">
        <v>7</v>
      </c>
      <c r="G342" s="118">
        <v>7</v>
      </c>
      <c r="H342" s="32">
        <v>48</v>
      </c>
      <c r="I342" s="32" t="s">
        <v>612</v>
      </c>
      <c r="J342" s="32" t="s">
        <v>32</v>
      </c>
      <c r="K342" s="32" t="s">
        <v>30</v>
      </c>
      <c r="L342" s="827" t="str">
        <f t="shared" si="56"/>
        <v>Cheminė technologija, lab. darbai  [[d.Č.Višnevskij]]  PChL</v>
      </c>
      <c r="M342" s="858"/>
      <c r="N342" s="521">
        <f t="shared" si="55"/>
        <v>214</v>
      </c>
    </row>
    <row r="343" spans="2:14" ht="12.75" customHeight="1">
      <c r="B343" s="43">
        <v>2</v>
      </c>
      <c r="C343" s="43">
        <v>17</v>
      </c>
      <c r="E343" s="521" t="s">
        <v>11</v>
      </c>
      <c r="G343" s="118"/>
      <c r="H343" s="32"/>
      <c r="L343" s="827" t="str">
        <f>E343&amp;I343&amp;J343</f>
        <v>E</v>
      </c>
      <c r="M343" s="858"/>
      <c r="N343" s="521">
        <f t="shared" si="55"/>
        <v>217</v>
      </c>
    </row>
    <row r="344" spans="2:14" ht="13.5" customHeight="1">
      <c r="B344" s="43">
        <v>3</v>
      </c>
      <c r="C344" s="43">
        <v>8</v>
      </c>
      <c r="D344" s="43">
        <v>11</v>
      </c>
      <c r="E344" s="521" t="s">
        <v>31</v>
      </c>
      <c r="F344" s="986">
        <v>7</v>
      </c>
      <c r="G344" s="118">
        <v>7</v>
      </c>
      <c r="H344" s="32">
        <v>48</v>
      </c>
      <c r="I344" s="32" t="s">
        <v>111</v>
      </c>
      <c r="J344" s="32" t="s">
        <v>32</v>
      </c>
      <c r="K344" s="32" t="s">
        <v>30</v>
      </c>
      <c r="L344" s="827" t="str">
        <f t="shared" si="56"/>
        <v>Cheminė technologija, lab. darbai  [[prof.R.Makuška]]  PChL</v>
      </c>
      <c r="M344" s="858"/>
      <c r="N344" s="521">
        <f t="shared" si="55"/>
        <v>308</v>
      </c>
    </row>
    <row r="345" spans="2:14" ht="13.5" customHeight="1">
      <c r="B345" s="43">
        <v>3</v>
      </c>
      <c r="C345" s="43">
        <v>11</v>
      </c>
      <c r="D345" s="43">
        <v>14</v>
      </c>
      <c r="E345" s="521" t="s">
        <v>95</v>
      </c>
      <c r="F345" s="986">
        <v>7</v>
      </c>
      <c r="G345" s="118">
        <v>7</v>
      </c>
      <c r="H345" s="32">
        <v>48</v>
      </c>
      <c r="I345" s="32" t="s">
        <v>373</v>
      </c>
      <c r="J345" s="32" t="s">
        <v>32</v>
      </c>
      <c r="K345" s="32" t="s">
        <v>30</v>
      </c>
      <c r="L345" s="827" t="str">
        <f t="shared" si="56"/>
        <v>Cheminė technologija, lab. darbai  1/2 gr.   [dr.T.Krivorotova]]  PChL</v>
      </c>
      <c r="M345" s="858"/>
      <c r="N345" s="521">
        <f t="shared" si="55"/>
        <v>311</v>
      </c>
    </row>
    <row r="346" spans="2:14" ht="13.5" customHeight="1">
      <c r="B346" s="43">
        <v>3</v>
      </c>
      <c r="C346" s="43">
        <v>14</v>
      </c>
      <c r="E346" s="521" t="s">
        <v>11</v>
      </c>
      <c r="F346" s="986">
        <v>7</v>
      </c>
      <c r="G346" s="118">
        <v>7</v>
      </c>
      <c r="H346" s="32"/>
      <c r="L346" s="827" t="str">
        <f t="shared" si="56"/>
        <v>E</v>
      </c>
      <c r="M346" s="858"/>
      <c r="N346" s="521">
        <f t="shared" si="55"/>
        <v>314</v>
      </c>
    </row>
    <row r="347" spans="2:14" ht="13.5" customHeight="1">
      <c r="B347" s="43">
        <v>4</v>
      </c>
      <c r="C347" s="43">
        <v>8</v>
      </c>
      <c r="D347" s="43">
        <v>11</v>
      </c>
      <c r="E347" s="521" t="s">
        <v>95</v>
      </c>
      <c r="F347" s="986">
        <v>7</v>
      </c>
      <c r="G347" s="118">
        <v>7</v>
      </c>
      <c r="H347" s="32">
        <v>48</v>
      </c>
      <c r="I347" s="32" t="s">
        <v>613</v>
      </c>
      <c r="J347" s="32" t="s">
        <v>32</v>
      </c>
      <c r="K347" s="32" t="s">
        <v>30</v>
      </c>
      <c r="L347" s="827" t="str">
        <f>E347&amp;I347&amp;J347</f>
        <v>Cheminė technologija, lab. darbai  1/2 gr.   [d.J.Jonikaitė-Švėgždienė]]  PChL</v>
      </c>
      <c r="M347" s="858"/>
      <c r="N347" s="521">
        <f t="shared" si="55"/>
        <v>408</v>
      </c>
    </row>
    <row r="348" spans="2:14" ht="13.5" customHeight="1">
      <c r="B348" s="43">
        <v>4</v>
      </c>
      <c r="C348" s="43">
        <v>11</v>
      </c>
      <c r="D348" s="43">
        <v>14</v>
      </c>
      <c r="E348" s="521" t="s">
        <v>31</v>
      </c>
      <c r="F348" s="986">
        <v>7</v>
      </c>
      <c r="G348" s="118">
        <v>7</v>
      </c>
      <c r="H348" s="32">
        <v>48</v>
      </c>
      <c r="I348" s="32" t="s">
        <v>262</v>
      </c>
      <c r="J348" s="32" t="s">
        <v>32</v>
      </c>
      <c r="K348" s="32" t="s">
        <v>30</v>
      </c>
      <c r="L348" s="827" t="str">
        <f t="shared" si="56"/>
        <v>Cheminė technologija, lab. darbai  [[prof.S.Budrienė]]  PChL</v>
      </c>
      <c r="M348" s="858"/>
      <c r="N348" s="521">
        <f t="shared" si="55"/>
        <v>411</v>
      </c>
    </row>
    <row r="349" spans="2:14" ht="13.5" customHeight="1">
      <c r="B349" s="43">
        <v>4</v>
      </c>
      <c r="C349" s="43">
        <v>14</v>
      </c>
      <c r="D349" s="43">
        <v>18</v>
      </c>
      <c r="E349" s="521" t="s">
        <v>31</v>
      </c>
      <c r="F349" s="986">
        <v>7</v>
      </c>
      <c r="G349" s="118">
        <v>7</v>
      </c>
      <c r="H349" s="32">
        <v>48</v>
      </c>
      <c r="I349" s="32" t="s">
        <v>612</v>
      </c>
      <c r="J349" s="32" t="s">
        <v>32</v>
      </c>
      <c r="K349" s="32" t="s">
        <v>30</v>
      </c>
      <c r="L349" s="827" t="str">
        <f>E349&amp;I349&amp;J349</f>
        <v>Cheminė technologija, lab. darbai  [[d.Č.Višnevskij]]  PChL</v>
      </c>
      <c r="M349" s="858"/>
      <c r="N349" s="521">
        <f t="shared" si="55"/>
        <v>414</v>
      </c>
    </row>
    <row r="350" spans="2:14" ht="13.5" customHeight="1">
      <c r="B350" s="43">
        <v>4</v>
      </c>
      <c r="C350" s="43">
        <v>18</v>
      </c>
      <c r="E350" s="521" t="s">
        <v>11</v>
      </c>
      <c r="F350" s="986">
        <v>7</v>
      </c>
      <c r="G350" s="118">
        <v>7</v>
      </c>
      <c r="H350" s="32"/>
      <c r="L350" s="827" t="str">
        <f t="shared" si="56"/>
        <v>E</v>
      </c>
      <c r="M350" s="858"/>
      <c r="N350" s="521">
        <f t="shared" si="55"/>
        <v>418</v>
      </c>
    </row>
    <row r="351" spans="2:14" ht="13.5" customHeight="1">
      <c r="B351" s="43">
        <v>5</v>
      </c>
      <c r="C351" s="43">
        <v>12</v>
      </c>
      <c r="D351" s="43">
        <v>15</v>
      </c>
      <c r="E351" s="521" t="s">
        <v>31</v>
      </c>
      <c r="F351" s="986">
        <v>7</v>
      </c>
      <c r="G351" s="118">
        <v>7</v>
      </c>
      <c r="H351" s="32">
        <v>48</v>
      </c>
      <c r="I351" s="32" t="s">
        <v>372</v>
      </c>
      <c r="J351" s="32" t="s">
        <v>32</v>
      </c>
      <c r="K351" s="32" t="s">
        <v>30</v>
      </c>
      <c r="L351" s="827" t="str">
        <f>E351&amp;I351&amp;J351</f>
        <v>Cheminė technologija, lab. darbai  [[d.A.Bočkuvienė]]  PChL</v>
      </c>
      <c r="M351" s="858"/>
      <c r="N351" s="521">
        <f t="shared" si="55"/>
        <v>512</v>
      </c>
    </row>
    <row r="352" spans="1:14" ht="13.5" customHeight="1">
      <c r="A352" s="28"/>
      <c r="B352" s="43">
        <v>5</v>
      </c>
      <c r="C352" s="43">
        <v>15</v>
      </c>
      <c r="D352" s="43">
        <v>18</v>
      </c>
      <c r="E352" s="521" t="s">
        <v>31</v>
      </c>
      <c r="F352" s="986">
        <v>7</v>
      </c>
      <c r="G352" s="118">
        <v>7</v>
      </c>
      <c r="H352" s="32">
        <v>48</v>
      </c>
      <c r="I352" s="32" t="s">
        <v>111</v>
      </c>
      <c r="J352" s="32" t="s">
        <v>32</v>
      </c>
      <c r="K352" s="32" t="s">
        <v>30</v>
      </c>
      <c r="L352" s="827" t="str">
        <f>E352&amp;I352&amp;J352</f>
        <v>Cheminė technologija, lab. darbai  [[prof.R.Makuška]]  PChL</v>
      </c>
      <c r="M352" s="858"/>
      <c r="N352" s="521">
        <f t="shared" si="55"/>
        <v>515</v>
      </c>
    </row>
    <row r="353" spans="2:14" ht="13.5" customHeight="1" thickBot="1">
      <c r="B353" s="43">
        <v>5</v>
      </c>
      <c r="C353" s="43">
        <v>18</v>
      </c>
      <c r="E353" s="521" t="s">
        <v>11</v>
      </c>
      <c r="F353" s="986">
        <v>7</v>
      </c>
      <c r="G353" s="118">
        <v>7</v>
      </c>
      <c r="H353" s="32"/>
      <c r="L353" s="828" t="str">
        <f t="shared" si="56"/>
        <v>E</v>
      </c>
      <c r="M353" s="859"/>
      <c r="N353" s="521">
        <f t="shared" si="55"/>
        <v>518</v>
      </c>
    </row>
    <row r="354" spans="2:14" ht="12.75" customHeight="1">
      <c r="B354" s="43">
        <v>1</v>
      </c>
      <c r="C354" s="43">
        <v>14</v>
      </c>
      <c r="D354" s="43">
        <v>18</v>
      </c>
      <c r="E354" s="557" t="s">
        <v>173</v>
      </c>
      <c r="F354" s="986">
        <v>7</v>
      </c>
      <c r="G354" s="118" t="s">
        <v>34</v>
      </c>
      <c r="H354" s="32"/>
      <c r="L354" s="831" t="str">
        <f>E354&amp;I354&amp;J354</f>
        <v>Bakalauro darbas</v>
      </c>
      <c r="M354" s="864"/>
      <c r="N354" s="557">
        <f>B354*100+C354</f>
        <v>114</v>
      </c>
    </row>
    <row r="355" spans="2:14" ht="12.75" customHeight="1">
      <c r="B355" s="43">
        <v>1</v>
      </c>
      <c r="C355" s="43">
        <v>18</v>
      </c>
      <c r="E355" s="557" t="s">
        <v>11</v>
      </c>
      <c r="F355" s="986">
        <v>7</v>
      </c>
      <c r="G355" s="118" t="s">
        <v>34</v>
      </c>
      <c r="H355" s="32"/>
      <c r="L355" s="831" t="str">
        <f aca="true" t="shared" si="57" ref="L355:L360">E355&amp;I355&amp;J355</f>
        <v>E</v>
      </c>
      <c r="M355" s="864"/>
      <c r="N355" s="557">
        <f aca="true" t="shared" si="58" ref="N355:N361">B355*100+C355</f>
        <v>118</v>
      </c>
    </row>
    <row r="356" spans="2:14" ht="12.75" customHeight="1">
      <c r="B356" s="43">
        <v>2</v>
      </c>
      <c r="C356" s="43">
        <v>8</v>
      </c>
      <c r="E356" s="557" t="s">
        <v>11</v>
      </c>
      <c r="F356" s="986">
        <v>7</v>
      </c>
      <c r="G356" s="118" t="s">
        <v>34</v>
      </c>
      <c r="H356" s="32"/>
      <c r="L356" s="831" t="str">
        <f t="shared" si="57"/>
        <v>E</v>
      </c>
      <c r="M356" s="864"/>
      <c r="N356" s="557">
        <f t="shared" si="58"/>
        <v>208</v>
      </c>
    </row>
    <row r="357" spans="2:14" ht="12.75" customHeight="1">
      <c r="B357" s="43">
        <v>3</v>
      </c>
      <c r="C357" s="43">
        <v>8</v>
      </c>
      <c r="E357" s="557" t="s">
        <v>11</v>
      </c>
      <c r="F357" s="986">
        <v>7</v>
      </c>
      <c r="G357" s="118" t="s">
        <v>34</v>
      </c>
      <c r="H357" s="32"/>
      <c r="L357" s="831" t="str">
        <f t="shared" si="57"/>
        <v>E</v>
      </c>
      <c r="M357" s="864"/>
      <c r="N357" s="557">
        <f t="shared" si="58"/>
        <v>308</v>
      </c>
    </row>
    <row r="358" spans="2:14" ht="12.75" customHeight="1">
      <c r="B358" s="43">
        <v>4</v>
      </c>
      <c r="C358" s="43">
        <v>8</v>
      </c>
      <c r="E358" s="557" t="s">
        <v>11</v>
      </c>
      <c r="F358" s="986">
        <v>7</v>
      </c>
      <c r="G358" s="118" t="s">
        <v>34</v>
      </c>
      <c r="H358" s="32">
        <v>32</v>
      </c>
      <c r="L358" s="831" t="str">
        <f t="shared" si="57"/>
        <v>E</v>
      </c>
      <c r="M358" s="864"/>
      <c r="N358" s="557">
        <f t="shared" si="58"/>
        <v>408</v>
      </c>
    </row>
    <row r="359" spans="1:14" ht="12.75" customHeight="1">
      <c r="A359" s="62" t="s">
        <v>124</v>
      </c>
      <c r="B359" s="43">
        <v>5</v>
      </c>
      <c r="C359" s="43">
        <v>12</v>
      </c>
      <c r="D359" s="43">
        <v>15</v>
      </c>
      <c r="E359" s="557" t="s">
        <v>223</v>
      </c>
      <c r="F359" s="986">
        <v>7</v>
      </c>
      <c r="G359" s="118" t="s">
        <v>34</v>
      </c>
      <c r="H359" s="32">
        <v>32</v>
      </c>
      <c r="I359" s="32" t="s">
        <v>73</v>
      </c>
      <c r="J359" s="32" t="s">
        <v>12</v>
      </c>
      <c r="K359" s="32" t="s">
        <v>21</v>
      </c>
      <c r="L359" s="831" t="str">
        <f t="shared" si="57"/>
        <v>12,30 val. Chromatografiniai analizės metodai  [[prof.A.Padarauskas]]  AChA</v>
      </c>
      <c r="M359" s="864"/>
      <c r="N359" s="557">
        <f t="shared" si="58"/>
        <v>512</v>
      </c>
    </row>
    <row r="360" spans="2:14" ht="12.75" customHeight="1">
      <c r="B360" s="43">
        <v>5</v>
      </c>
      <c r="C360" s="43">
        <v>15</v>
      </c>
      <c r="D360" s="43">
        <v>19</v>
      </c>
      <c r="E360" s="557" t="s">
        <v>189</v>
      </c>
      <c r="F360" s="986">
        <v>7</v>
      </c>
      <c r="G360" s="118" t="s">
        <v>34</v>
      </c>
      <c r="H360" s="32">
        <v>32</v>
      </c>
      <c r="I360" s="32" t="s">
        <v>186</v>
      </c>
      <c r="J360" s="32" t="s">
        <v>21</v>
      </c>
      <c r="K360" s="32" t="s">
        <v>21</v>
      </c>
      <c r="L360" s="831" t="str">
        <f t="shared" si="57"/>
        <v>Chromatografiniai analizės metodai, lab. darbai  1/2 gr.  1/2 sav.  [[prof.A.Padarauskas]  AChK</v>
      </c>
      <c r="M360" s="864"/>
      <c r="N360" s="557">
        <f t="shared" si="58"/>
        <v>515</v>
      </c>
    </row>
    <row r="361" spans="2:14" ht="12.75" customHeight="1">
      <c r="B361" s="43">
        <v>5</v>
      </c>
      <c r="C361" s="43">
        <v>19</v>
      </c>
      <c r="E361" s="557" t="s">
        <v>11</v>
      </c>
      <c r="F361" s="986">
        <v>7</v>
      </c>
      <c r="G361" s="118" t="s">
        <v>34</v>
      </c>
      <c r="H361" s="32"/>
      <c r="L361" s="831" t="str">
        <f>E361&amp;I361&amp;J361</f>
        <v>E</v>
      </c>
      <c r="M361" s="864"/>
      <c r="N361" s="557">
        <f t="shared" si="58"/>
        <v>519</v>
      </c>
    </row>
    <row r="362" spans="1:14" ht="12.75" customHeight="1">
      <c r="A362" s="62"/>
      <c r="B362" s="43">
        <v>1</v>
      </c>
      <c r="C362" s="43">
        <v>8</v>
      </c>
      <c r="D362" s="43">
        <v>12</v>
      </c>
      <c r="E362" s="503" t="s">
        <v>71</v>
      </c>
      <c r="F362" s="986">
        <v>7</v>
      </c>
      <c r="G362" s="118" t="s">
        <v>33</v>
      </c>
      <c r="H362" s="32">
        <v>48</v>
      </c>
      <c r="I362" s="32" t="s">
        <v>295</v>
      </c>
      <c r="J362" s="994" t="s">
        <v>540</v>
      </c>
      <c r="K362" s="32" t="s">
        <v>277</v>
      </c>
      <c r="L362" s="832" t="str">
        <f>E362&amp;I362&amp;J362</f>
        <v>Kieto kūno ir paviršiaus tyrimo metodai   [[prof.A.Selskis]]  FTMC, Saulėtekio al. 3</v>
      </c>
      <c r="M362" s="865"/>
      <c r="N362" s="503">
        <f>B362*100+C362</f>
        <v>108</v>
      </c>
    </row>
    <row r="363" spans="2:14" ht="12.75" customHeight="1">
      <c r="B363" s="43">
        <v>1</v>
      </c>
      <c r="C363" s="43">
        <v>12</v>
      </c>
      <c r="D363" s="43">
        <v>13</v>
      </c>
      <c r="E363" s="503" t="s">
        <v>11</v>
      </c>
      <c r="G363" s="118"/>
      <c r="H363" s="32"/>
      <c r="L363" s="832" t="str">
        <f aca="true" t="shared" si="59" ref="L363:L371">E363&amp;I363&amp;J363</f>
        <v>E</v>
      </c>
      <c r="M363" s="865"/>
      <c r="N363" s="503">
        <f aca="true" t="shared" si="60" ref="N363:N372">B363*100+C363</f>
        <v>112</v>
      </c>
    </row>
    <row r="364" spans="2:14" ht="12.75" customHeight="1">
      <c r="B364" s="43">
        <v>1</v>
      </c>
      <c r="C364" s="43">
        <v>13</v>
      </c>
      <c r="D364" s="43">
        <v>17</v>
      </c>
      <c r="E364" s="503" t="s">
        <v>72</v>
      </c>
      <c r="F364" s="986">
        <v>7</v>
      </c>
      <c r="G364" s="118" t="s">
        <v>33</v>
      </c>
      <c r="H364" s="32">
        <v>48</v>
      </c>
      <c r="I364" s="32" t="s">
        <v>270</v>
      </c>
      <c r="J364" s="994" t="s">
        <v>540</v>
      </c>
      <c r="K364" s="32" t="s">
        <v>277</v>
      </c>
      <c r="L364" s="832" t="str">
        <f t="shared" si="59"/>
        <v>Kieto kūno ir paviršiaus tyrimo metodai lab. darbai   [[prof.A.Selskis]]  FTMC, Saulėtekio al. 3</v>
      </c>
      <c r="M364" s="865"/>
      <c r="N364" s="503">
        <f t="shared" si="60"/>
        <v>113</v>
      </c>
    </row>
    <row r="365" spans="2:14" ht="12.75" customHeight="1">
      <c r="B365" s="43">
        <v>1</v>
      </c>
      <c r="C365" s="43">
        <v>17</v>
      </c>
      <c r="E365" s="503" t="s">
        <v>11</v>
      </c>
      <c r="G365" s="118"/>
      <c r="H365" s="32"/>
      <c r="L365" s="832" t="str">
        <f t="shared" si="59"/>
        <v>E</v>
      </c>
      <c r="M365" s="865"/>
      <c r="N365" s="503">
        <f t="shared" si="60"/>
        <v>117</v>
      </c>
    </row>
    <row r="366" spans="1:14" ht="12.75" customHeight="1">
      <c r="A366" s="62"/>
      <c r="B366" s="43">
        <v>2</v>
      </c>
      <c r="C366" s="43">
        <v>8</v>
      </c>
      <c r="D366" s="43">
        <v>11</v>
      </c>
      <c r="E366" s="503" t="s">
        <v>11</v>
      </c>
      <c r="G366" s="118"/>
      <c r="H366" s="32"/>
      <c r="L366" s="832" t="str">
        <f t="shared" si="59"/>
        <v>E</v>
      </c>
      <c r="M366" s="865"/>
      <c r="N366" s="503">
        <f t="shared" si="60"/>
        <v>208</v>
      </c>
    </row>
    <row r="367" spans="1:16" ht="12.75" customHeight="1">
      <c r="A367" s="1011"/>
      <c r="B367" s="43">
        <v>2</v>
      </c>
      <c r="C367" s="43">
        <v>11</v>
      </c>
      <c r="D367" s="43">
        <v>13</v>
      </c>
      <c r="E367" s="503" t="s">
        <v>683</v>
      </c>
      <c r="F367" s="986">
        <v>7</v>
      </c>
      <c r="G367" s="53" t="s">
        <v>33</v>
      </c>
      <c r="H367" s="32" t="s">
        <v>126</v>
      </c>
      <c r="I367" s="32" t="s">
        <v>576</v>
      </c>
      <c r="J367" s="32" t="s">
        <v>14</v>
      </c>
      <c r="K367" s="32" t="s">
        <v>277</v>
      </c>
      <c r="L367" s="832" t="str">
        <f>E367&amp;I367&amp;J367</f>
        <v>10,30 val.Pagrindiniai nanodalelių sintezės principai, paskaita ir seminaras           [lekt.J.Pilipavičius]]       PChA</v>
      </c>
      <c r="M367" s="865"/>
      <c r="N367" s="503">
        <f>B367*100+C367</f>
        <v>211</v>
      </c>
      <c r="O367" s="1350"/>
      <c r="P367" s="1350"/>
    </row>
    <row r="368" spans="1:16" ht="12.75" customHeight="1">
      <c r="A368" s="1011"/>
      <c r="B368" s="43">
        <v>2</v>
      </c>
      <c r="C368" s="43">
        <v>13</v>
      </c>
      <c r="E368" s="503" t="s">
        <v>11</v>
      </c>
      <c r="G368" s="53"/>
      <c r="H368" s="32"/>
      <c r="L368" s="832" t="str">
        <f>E368&amp;I368&amp;J368</f>
        <v>E</v>
      </c>
      <c r="M368" s="865"/>
      <c r="N368" s="503">
        <f>B368*100+C368</f>
        <v>213</v>
      </c>
      <c r="O368" s="1055"/>
      <c r="P368" s="1055"/>
    </row>
    <row r="369" spans="2:14" ht="12.75" customHeight="1">
      <c r="B369" s="43">
        <v>3</v>
      </c>
      <c r="C369" s="43">
        <v>8</v>
      </c>
      <c r="E369" s="503" t="s">
        <v>11</v>
      </c>
      <c r="F369" s="986">
        <v>7</v>
      </c>
      <c r="G369" s="118" t="s">
        <v>33</v>
      </c>
      <c r="H369" s="32"/>
      <c r="L369" s="832" t="str">
        <f>E369&amp;I369&amp;J369</f>
        <v>E</v>
      </c>
      <c r="M369" s="865"/>
      <c r="N369" s="503">
        <f>B369*100+C369</f>
        <v>308</v>
      </c>
    </row>
    <row r="370" spans="2:14" ht="12.75" customHeight="1">
      <c r="B370" s="43">
        <v>4</v>
      </c>
      <c r="C370" s="43">
        <v>8</v>
      </c>
      <c r="E370" s="503" t="s">
        <v>11</v>
      </c>
      <c r="F370" s="986">
        <v>7</v>
      </c>
      <c r="G370" s="118" t="s">
        <v>33</v>
      </c>
      <c r="H370" s="32"/>
      <c r="L370" s="832" t="str">
        <f>E370&amp;I370&amp;J370</f>
        <v>E</v>
      </c>
      <c r="M370" s="865"/>
      <c r="N370" s="503">
        <f>B370*100+C370</f>
        <v>408</v>
      </c>
    </row>
    <row r="371" spans="1:14" ht="12.75" customHeight="1">
      <c r="A371" s="62"/>
      <c r="B371" s="43">
        <v>5</v>
      </c>
      <c r="C371" s="43">
        <v>8</v>
      </c>
      <c r="D371" s="43">
        <v>11</v>
      </c>
      <c r="E371" s="503" t="s">
        <v>174</v>
      </c>
      <c r="F371" s="986">
        <v>7</v>
      </c>
      <c r="G371" s="118" t="s">
        <v>33</v>
      </c>
      <c r="H371" s="32">
        <v>32</v>
      </c>
      <c r="L371" s="832" t="str">
        <f t="shared" si="59"/>
        <v>Bakaluro darbas</v>
      </c>
      <c r="M371" s="865"/>
      <c r="N371" s="503">
        <f t="shared" si="60"/>
        <v>508</v>
      </c>
    </row>
    <row r="372" spans="2:14" ht="12.75" customHeight="1">
      <c r="B372" s="43">
        <v>5</v>
      </c>
      <c r="C372" s="43">
        <v>14</v>
      </c>
      <c r="D372" s="43">
        <v>17</v>
      </c>
      <c r="E372" s="503" t="s">
        <v>679</v>
      </c>
      <c r="F372" s="986">
        <v>7</v>
      </c>
      <c r="G372" s="118" t="s">
        <v>33</v>
      </c>
      <c r="H372" s="32" t="s">
        <v>126</v>
      </c>
      <c r="I372" s="32" t="s">
        <v>577</v>
      </c>
      <c r="J372" s="32" t="s">
        <v>149</v>
      </c>
      <c r="K372" s="32" t="s">
        <v>277</v>
      </c>
      <c r="L372" s="832" t="str">
        <f>E372&amp;I372&amp;J372</f>
        <v>Pagrindiniai nanodalelių sintezės principai, paskaita ir seminaras    [[lekt.J.Pilipavičius]]   TGA</v>
      </c>
      <c r="M372" s="865"/>
      <c r="N372" s="503">
        <f t="shared" si="60"/>
        <v>514</v>
      </c>
    </row>
    <row r="373" spans="2:14" ht="12.75" customHeight="1">
      <c r="B373" s="43">
        <v>5</v>
      </c>
      <c r="C373" s="43">
        <v>17</v>
      </c>
      <c r="E373" s="503" t="s">
        <v>11</v>
      </c>
      <c r="G373" s="118"/>
      <c r="H373" s="32"/>
      <c r="L373" s="832" t="str">
        <f>E373&amp;I373&amp;J373</f>
        <v>E</v>
      </c>
      <c r="M373" s="865"/>
      <c r="N373" s="503">
        <f>B373*100+C373</f>
        <v>517</v>
      </c>
    </row>
    <row r="374" spans="2:14" ht="12.75" customHeight="1">
      <c r="B374" s="43">
        <v>1</v>
      </c>
      <c r="C374" s="43">
        <v>8</v>
      </c>
      <c r="D374" s="43">
        <v>12</v>
      </c>
      <c r="E374" s="500" t="s">
        <v>11</v>
      </c>
      <c r="F374" s="986">
        <v>7</v>
      </c>
      <c r="G374" s="118" t="s">
        <v>36</v>
      </c>
      <c r="H374" s="32"/>
      <c r="L374" s="833" t="str">
        <f aca="true" t="shared" si="61" ref="L374:L382">E374&amp;I374&amp;J374</f>
        <v>E</v>
      </c>
      <c r="M374" s="866"/>
      <c r="N374" s="500">
        <f>B374*100+C374</f>
        <v>108</v>
      </c>
    </row>
    <row r="375" spans="1:15" ht="19.5" customHeight="1">
      <c r="A375" s="28"/>
      <c r="B375" s="1094">
        <v>1</v>
      </c>
      <c r="C375" s="1094">
        <v>12</v>
      </c>
      <c r="D375" s="1094">
        <v>16</v>
      </c>
      <c r="E375" s="500" t="s">
        <v>684</v>
      </c>
      <c r="F375" s="986">
        <v>7</v>
      </c>
      <c r="G375" s="118" t="s">
        <v>36</v>
      </c>
      <c r="H375" s="32" t="s">
        <v>291</v>
      </c>
      <c r="I375" s="32" t="s">
        <v>254</v>
      </c>
      <c r="J375" s="32" t="s">
        <v>18</v>
      </c>
      <c r="K375" s="32" t="s">
        <v>25</v>
      </c>
      <c r="L375" s="833" t="str">
        <f t="shared" si="61"/>
        <v>11,45 val. Elektrochemija, paskaita ir seminaras    [[doc.A.Valiūnienė ]]    FChA</v>
      </c>
      <c r="M375" s="866"/>
      <c r="N375" s="500">
        <f aca="true" t="shared" si="62" ref="N375:N382">B375*100+C375</f>
        <v>112</v>
      </c>
      <c r="O375" s="28"/>
    </row>
    <row r="376" spans="1:14" ht="12.75" customHeight="1">
      <c r="A376" s="28"/>
      <c r="B376" s="43">
        <v>1</v>
      </c>
      <c r="C376" s="43">
        <v>16</v>
      </c>
      <c r="E376" s="500" t="s">
        <v>11</v>
      </c>
      <c r="F376" s="986">
        <v>7</v>
      </c>
      <c r="G376" s="118" t="s">
        <v>36</v>
      </c>
      <c r="H376" s="32"/>
      <c r="L376" s="833" t="str">
        <f t="shared" si="61"/>
        <v>E</v>
      </c>
      <c r="M376" s="866"/>
      <c r="N376" s="500">
        <f t="shared" si="62"/>
        <v>116</v>
      </c>
    </row>
    <row r="377" spans="1:14" ht="12.75" customHeight="1">
      <c r="A377" s="28"/>
      <c r="B377" s="43">
        <v>2</v>
      </c>
      <c r="C377" s="43">
        <v>8</v>
      </c>
      <c r="E377" s="500" t="s">
        <v>11</v>
      </c>
      <c r="G377" s="118"/>
      <c r="H377" s="32"/>
      <c r="L377" s="833" t="str">
        <f t="shared" si="61"/>
        <v>E</v>
      </c>
      <c r="M377" s="866"/>
      <c r="N377" s="500">
        <f t="shared" si="62"/>
        <v>208</v>
      </c>
    </row>
    <row r="378" spans="1:14" ht="18" customHeight="1">
      <c r="A378" s="105"/>
      <c r="B378" s="43">
        <v>3</v>
      </c>
      <c r="C378" s="43">
        <v>8</v>
      </c>
      <c r="E378" s="500" t="s">
        <v>11</v>
      </c>
      <c r="F378" s="986">
        <v>7</v>
      </c>
      <c r="G378" s="118" t="s">
        <v>36</v>
      </c>
      <c r="H378" s="32"/>
      <c r="L378" s="833" t="str">
        <f t="shared" si="61"/>
        <v>E</v>
      </c>
      <c r="M378" s="866"/>
      <c r="N378" s="500">
        <f t="shared" si="62"/>
        <v>308</v>
      </c>
    </row>
    <row r="379" spans="1:14" ht="18" customHeight="1">
      <c r="A379" s="105"/>
      <c r="B379" s="43">
        <v>4</v>
      </c>
      <c r="C379" s="43">
        <v>8</v>
      </c>
      <c r="D379" s="43">
        <v>14</v>
      </c>
      <c r="E379" s="500" t="s">
        <v>11</v>
      </c>
      <c r="G379" s="118"/>
      <c r="H379" s="32"/>
      <c r="L379" s="833" t="str">
        <f t="shared" si="61"/>
        <v>E</v>
      </c>
      <c r="M379" s="866"/>
      <c r="N379" s="500">
        <f t="shared" si="62"/>
        <v>408</v>
      </c>
    </row>
    <row r="380" spans="1:15" ht="19.5" customHeight="1">
      <c r="A380" s="28"/>
      <c r="B380" s="1094">
        <v>4</v>
      </c>
      <c r="C380" s="1094">
        <v>14</v>
      </c>
      <c r="D380" s="1094">
        <v>18</v>
      </c>
      <c r="E380" s="500" t="s">
        <v>685</v>
      </c>
      <c r="F380" s="986">
        <v>7</v>
      </c>
      <c r="G380" s="118" t="s">
        <v>36</v>
      </c>
      <c r="H380" s="32" t="s">
        <v>291</v>
      </c>
      <c r="I380" s="32" t="s">
        <v>254</v>
      </c>
      <c r="J380" s="32" t="s">
        <v>18</v>
      </c>
      <c r="K380" s="32" t="s">
        <v>25</v>
      </c>
      <c r="L380" s="833" t="str">
        <f t="shared" si="61"/>
        <v>Elektrochemija, paskaita ir seminaras    [[doc.A.Valiūnienė ]]    FChA</v>
      </c>
      <c r="M380" s="866"/>
      <c r="N380" s="500">
        <f t="shared" si="62"/>
        <v>414</v>
      </c>
      <c r="O380" s="1" t="s">
        <v>408</v>
      </c>
    </row>
    <row r="381" spans="1:14" ht="12.75" customHeight="1">
      <c r="A381" s="105"/>
      <c r="B381" s="43">
        <v>4</v>
      </c>
      <c r="C381" s="43">
        <v>18</v>
      </c>
      <c r="E381" s="500" t="s">
        <v>11</v>
      </c>
      <c r="G381" s="118"/>
      <c r="H381" s="32"/>
      <c r="L381" s="833" t="str">
        <f t="shared" si="61"/>
        <v>E</v>
      </c>
      <c r="M381" s="866"/>
      <c r="N381" s="500">
        <f t="shared" si="62"/>
        <v>418</v>
      </c>
    </row>
    <row r="382" spans="2:14" ht="12.75" customHeight="1">
      <c r="B382" s="43">
        <v>5</v>
      </c>
      <c r="C382" s="43">
        <v>8</v>
      </c>
      <c r="E382" s="500" t="s">
        <v>11</v>
      </c>
      <c r="F382" s="986">
        <v>7</v>
      </c>
      <c r="G382" s="118" t="s">
        <v>36</v>
      </c>
      <c r="H382" s="32"/>
      <c r="L382" s="833" t="str">
        <f t="shared" si="61"/>
        <v>E</v>
      </c>
      <c r="M382" s="866"/>
      <c r="N382" s="500">
        <f t="shared" si="62"/>
        <v>508</v>
      </c>
    </row>
    <row r="383" spans="1:15" ht="12.75" customHeight="1">
      <c r="A383" s="3" t="s">
        <v>124</v>
      </c>
      <c r="B383" s="43">
        <v>1</v>
      </c>
      <c r="C383" s="43">
        <v>8</v>
      </c>
      <c r="D383" s="43">
        <v>12</v>
      </c>
      <c r="E383" s="328" t="s">
        <v>815</v>
      </c>
      <c r="F383" s="986">
        <v>7</v>
      </c>
      <c r="G383" s="118" t="s">
        <v>37</v>
      </c>
      <c r="H383" s="32">
        <v>24</v>
      </c>
      <c r="I383" s="32" t="s">
        <v>814</v>
      </c>
      <c r="J383" s="32" t="s">
        <v>614</v>
      </c>
      <c r="K383" s="32" t="s">
        <v>23</v>
      </c>
      <c r="L383" s="816" t="str">
        <f>E383&amp;I383&amp;J383</f>
        <v>Organinių junginių sintezės metodai   paskaita ir seminaras[[prof. S. Tumkevičius]]   FTMC, Saulėtekio al. 3, E402</v>
      </c>
      <c r="M383" s="848"/>
      <c r="N383" s="328">
        <f>B383*100+C383</f>
        <v>108</v>
      </c>
      <c r="O383" s="1" t="s">
        <v>549</v>
      </c>
    </row>
    <row r="384" spans="1:14" ht="12.75" customHeight="1">
      <c r="A384" s="3"/>
      <c r="B384" s="43">
        <v>1</v>
      </c>
      <c r="C384" s="43">
        <v>12</v>
      </c>
      <c r="E384" s="328" t="s">
        <v>11</v>
      </c>
      <c r="G384" s="118"/>
      <c r="H384" s="32"/>
      <c r="L384" s="816" t="str">
        <f aca="true" t="shared" si="63" ref="L384:L389">E384&amp;I384&amp;J384</f>
        <v>E</v>
      </c>
      <c r="M384" s="848"/>
      <c r="N384" s="328">
        <f aca="true" t="shared" si="64" ref="N384:N389">B384*100+C384</f>
        <v>112</v>
      </c>
    </row>
    <row r="385" spans="1:14" ht="12.75" customHeight="1">
      <c r="A385" s="3"/>
      <c r="B385" s="43">
        <v>2</v>
      </c>
      <c r="C385" s="43">
        <v>16</v>
      </c>
      <c r="E385" s="328"/>
      <c r="G385" s="118"/>
      <c r="H385" s="32"/>
      <c r="L385" s="816">
        <f t="shared" si="63"/>
      </c>
      <c r="M385" s="848"/>
      <c r="N385" s="328">
        <f t="shared" si="64"/>
        <v>216</v>
      </c>
    </row>
    <row r="386" spans="1:14" ht="12.75" customHeight="1">
      <c r="A386" s="3" t="s">
        <v>124</v>
      </c>
      <c r="B386" s="43">
        <v>3</v>
      </c>
      <c r="C386" s="43">
        <v>12</v>
      </c>
      <c r="D386" s="43">
        <v>16</v>
      </c>
      <c r="E386" s="328" t="s">
        <v>168</v>
      </c>
      <c r="F386" s="986">
        <v>7</v>
      </c>
      <c r="G386" s="118" t="s">
        <v>37</v>
      </c>
      <c r="H386" s="32">
        <v>32</v>
      </c>
      <c r="I386" s="32" t="s">
        <v>567</v>
      </c>
      <c r="J386" s="32" t="s">
        <v>614</v>
      </c>
      <c r="K386" s="32" t="s">
        <v>23</v>
      </c>
      <c r="L386" s="816" t="str">
        <f>E386&amp;I386&amp;J386</f>
        <v>Organinių junginių sintezės  metodai, lab. darbai  [[dokt. M.Nainytė]]  FTMC, Saulėtekio al. 3, E402</v>
      </c>
      <c r="M386" s="848"/>
      <c r="N386" s="328">
        <f>B386*100+C386</f>
        <v>312</v>
      </c>
    </row>
    <row r="387" spans="2:14" ht="12.75" customHeight="1">
      <c r="B387" s="43">
        <v>3</v>
      </c>
      <c r="C387" s="43">
        <v>16</v>
      </c>
      <c r="D387" s="60"/>
      <c r="E387" s="328" t="s">
        <v>11</v>
      </c>
      <c r="G387" s="118"/>
      <c r="H387" s="32"/>
      <c r="L387" s="816" t="str">
        <f t="shared" si="63"/>
        <v>E</v>
      </c>
      <c r="M387" s="848"/>
      <c r="N387" s="328">
        <f t="shared" si="64"/>
        <v>316</v>
      </c>
    </row>
    <row r="388" spans="2:14" ht="12.75" customHeight="1">
      <c r="B388" s="43">
        <v>4</v>
      </c>
      <c r="C388" s="43">
        <v>19</v>
      </c>
      <c r="E388" s="328" t="s">
        <v>11</v>
      </c>
      <c r="F388" s="986">
        <v>7</v>
      </c>
      <c r="G388" s="118" t="s">
        <v>37</v>
      </c>
      <c r="H388" s="32"/>
      <c r="L388" s="816" t="str">
        <f t="shared" si="63"/>
        <v>E</v>
      </c>
      <c r="M388" s="848"/>
      <c r="N388" s="328">
        <f t="shared" si="64"/>
        <v>419</v>
      </c>
    </row>
    <row r="389" spans="1:14" ht="12.75" customHeight="1">
      <c r="A389" s="3"/>
      <c r="B389" s="43">
        <v>5</v>
      </c>
      <c r="C389" s="32">
        <v>8</v>
      </c>
      <c r="E389" s="328" t="s">
        <v>11</v>
      </c>
      <c r="G389" s="118"/>
      <c r="H389" s="32"/>
      <c r="L389" s="816" t="str">
        <f t="shared" si="63"/>
        <v>E</v>
      </c>
      <c r="M389" s="848"/>
      <c r="N389" s="328">
        <f t="shared" si="64"/>
        <v>508</v>
      </c>
    </row>
    <row r="390" spans="1:14" ht="12.75" customHeight="1">
      <c r="A390" s="1" t="s">
        <v>124</v>
      </c>
      <c r="B390" s="43">
        <v>2</v>
      </c>
      <c r="C390" s="43">
        <v>12</v>
      </c>
      <c r="D390" s="43">
        <v>14</v>
      </c>
      <c r="E390" s="501" t="s">
        <v>275</v>
      </c>
      <c r="F390" s="986">
        <v>7</v>
      </c>
      <c r="G390" s="118" t="s">
        <v>38</v>
      </c>
      <c r="H390" s="32">
        <v>16</v>
      </c>
      <c r="I390" s="32" t="s">
        <v>262</v>
      </c>
      <c r="J390" s="32" t="s">
        <v>39</v>
      </c>
      <c r="K390" s="32" t="s">
        <v>30</v>
      </c>
      <c r="L390" s="820" t="str">
        <f>E390&amp;I390&amp;J390</f>
        <v> Plastikai ir kompozitai, lab.d.    [[prof.S.Budrienė]]  PChSL</v>
      </c>
      <c r="M390" s="851"/>
      <c r="N390" s="501">
        <f aca="true" t="shared" si="65" ref="N390:N396">B390*100+C390</f>
        <v>212</v>
      </c>
    </row>
    <row r="391" spans="2:14" ht="12.75" customHeight="1">
      <c r="B391" s="43">
        <v>2</v>
      </c>
      <c r="C391" s="43">
        <v>14</v>
      </c>
      <c r="D391" s="43">
        <v>17</v>
      </c>
      <c r="E391" s="501" t="s">
        <v>74</v>
      </c>
      <c r="F391" s="986">
        <v>7</v>
      </c>
      <c r="G391" s="118" t="s">
        <v>38</v>
      </c>
      <c r="H391" s="32">
        <v>48</v>
      </c>
      <c r="I391" s="32" t="s">
        <v>262</v>
      </c>
      <c r="J391" s="32" t="s">
        <v>14</v>
      </c>
      <c r="K391" s="32" t="s">
        <v>30</v>
      </c>
      <c r="L391" s="820" t="str">
        <f>E391&amp;I391&amp;J391</f>
        <v>Plastikai ir kompozitai   [[prof.S.Budrienė]]  PChA</v>
      </c>
      <c r="M391" s="851"/>
      <c r="N391" s="501">
        <f t="shared" si="65"/>
        <v>214</v>
      </c>
    </row>
    <row r="392" spans="2:14" ht="12.75" customHeight="1">
      <c r="B392" s="43">
        <v>2</v>
      </c>
      <c r="C392" s="43">
        <v>17</v>
      </c>
      <c r="E392" s="501" t="s">
        <v>11</v>
      </c>
      <c r="F392" s="986">
        <v>7</v>
      </c>
      <c r="G392" s="118" t="s">
        <v>38</v>
      </c>
      <c r="H392" s="32"/>
      <c r="L392" s="820" t="str">
        <f>E392&amp;I392&amp;J392</f>
        <v>E</v>
      </c>
      <c r="M392" s="851"/>
      <c r="N392" s="501">
        <f t="shared" si="65"/>
        <v>217</v>
      </c>
    </row>
    <row r="393" spans="2:14" ht="12.75" customHeight="1">
      <c r="B393" s="43">
        <v>3</v>
      </c>
      <c r="C393" s="43">
        <v>8</v>
      </c>
      <c r="E393" s="501" t="s">
        <v>11</v>
      </c>
      <c r="G393" s="118"/>
      <c r="H393" s="32"/>
      <c r="L393" s="820" t="str">
        <f>E393&amp;I393&amp;J393</f>
        <v>E</v>
      </c>
      <c r="M393" s="851"/>
      <c r="N393" s="501">
        <f t="shared" si="65"/>
        <v>308</v>
      </c>
    </row>
    <row r="394" spans="2:14" ht="12.75" customHeight="1">
      <c r="B394" s="43">
        <v>4</v>
      </c>
      <c r="C394" s="43">
        <v>8</v>
      </c>
      <c r="E394" s="501" t="s">
        <v>11</v>
      </c>
      <c r="G394" s="118"/>
      <c r="H394" s="32"/>
      <c r="L394" s="820" t="str">
        <f>E394&amp;I394&amp;J394</f>
        <v>E</v>
      </c>
      <c r="M394" s="851"/>
      <c r="N394" s="501">
        <f t="shared" si="65"/>
        <v>408</v>
      </c>
    </row>
    <row r="395" spans="1:14" ht="12.75" customHeight="1">
      <c r="A395" s="28"/>
      <c r="B395" s="43">
        <v>5</v>
      </c>
      <c r="C395" s="43">
        <v>12</v>
      </c>
      <c r="D395" s="43">
        <v>15</v>
      </c>
      <c r="E395" s="501" t="s">
        <v>74</v>
      </c>
      <c r="F395" s="986">
        <v>7</v>
      </c>
      <c r="G395" s="118" t="s">
        <v>38</v>
      </c>
      <c r="H395" s="32">
        <v>48</v>
      </c>
      <c r="I395" s="32" t="s">
        <v>262</v>
      </c>
      <c r="J395" s="32" t="s">
        <v>14</v>
      </c>
      <c r="K395" s="32" t="s">
        <v>30</v>
      </c>
      <c r="L395" s="820" t="str">
        <f aca="true" t="shared" si="66" ref="L395:L402">E395&amp;I395&amp;J395</f>
        <v>Plastikai ir kompozitai   [[prof.S.Budrienė]]  PChA</v>
      </c>
      <c r="M395" s="851"/>
      <c r="N395" s="501">
        <f t="shared" si="65"/>
        <v>512</v>
      </c>
    </row>
    <row r="396" spans="2:14" ht="13.5" customHeight="1" thickBot="1">
      <c r="B396" s="43">
        <v>5</v>
      </c>
      <c r="C396" s="43">
        <v>15</v>
      </c>
      <c r="E396" s="501" t="s">
        <v>11</v>
      </c>
      <c r="F396" s="986">
        <v>7</v>
      </c>
      <c r="G396" s="118" t="s">
        <v>38</v>
      </c>
      <c r="H396" s="32"/>
      <c r="L396" s="830" t="str">
        <f t="shared" si="66"/>
        <v>E</v>
      </c>
      <c r="M396" s="862"/>
      <c r="N396" s="501">
        <f t="shared" si="65"/>
        <v>515</v>
      </c>
    </row>
    <row r="397" spans="1:14" ht="12.75" customHeight="1">
      <c r="A397" s="15"/>
      <c r="B397" s="43">
        <v>1</v>
      </c>
      <c r="C397" s="43">
        <v>8</v>
      </c>
      <c r="D397" s="498"/>
      <c r="E397" s="497" t="s">
        <v>11</v>
      </c>
      <c r="F397" s="986">
        <v>7</v>
      </c>
      <c r="G397" s="32"/>
      <c r="H397" s="32"/>
      <c r="J397" s="76"/>
      <c r="L397" s="697" t="str">
        <f t="shared" si="66"/>
        <v>E</v>
      </c>
      <c r="M397" s="805"/>
      <c r="N397" s="497">
        <f aca="true" t="shared" si="67" ref="N397:N402">B397*100+C397</f>
        <v>108</v>
      </c>
    </row>
    <row r="398" spans="2:14" ht="12.75" customHeight="1">
      <c r="B398" s="43">
        <v>2</v>
      </c>
      <c r="C398" s="43">
        <v>8</v>
      </c>
      <c r="D398" s="498"/>
      <c r="E398" s="497" t="s">
        <v>11</v>
      </c>
      <c r="F398" s="986">
        <v>7</v>
      </c>
      <c r="G398" s="32" t="s">
        <v>53</v>
      </c>
      <c r="H398" s="32"/>
      <c r="L398" s="697" t="str">
        <f t="shared" si="66"/>
        <v>E</v>
      </c>
      <c r="M398" s="805"/>
      <c r="N398" s="497">
        <f t="shared" si="67"/>
        <v>208</v>
      </c>
    </row>
    <row r="399" spans="2:14" ht="12.75" customHeight="1">
      <c r="B399" s="43">
        <v>3</v>
      </c>
      <c r="C399" s="43">
        <v>8</v>
      </c>
      <c r="D399" s="498"/>
      <c r="E399" s="497" t="s">
        <v>11</v>
      </c>
      <c r="F399" s="986">
        <v>7</v>
      </c>
      <c r="G399" s="32"/>
      <c r="H399" s="32"/>
      <c r="L399" s="697" t="str">
        <f t="shared" si="66"/>
        <v>E</v>
      </c>
      <c r="M399" s="805"/>
      <c r="N399" s="497">
        <f t="shared" si="67"/>
        <v>308</v>
      </c>
    </row>
    <row r="400" spans="2:14" ht="12.75" customHeight="1">
      <c r="B400" s="43">
        <v>4</v>
      </c>
      <c r="C400" s="43">
        <v>8</v>
      </c>
      <c r="D400" s="498"/>
      <c r="E400" s="497" t="s">
        <v>11</v>
      </c>
      <c r="F400" s="986">
        <v>7</v>
      </c>
      <c r="G400" s="32"/>
      <c r="H400" s="32"/>
      <c r="L400" s="697" t="str">
        <f t="shared" si="66"/>
        <v>E</v>
      </c>
      <c r="M400" s="805"/>
      <c r="N400" s="497">
        <f t="shared" si="67"/>
        <v>408</v>
      </c>
    </row>
    <row r="401" spans="1:14" ht="12.75" customHeight="1">
      <c r="A401" s="62"/>
      <c r="B401" s="43">
        <v>5</v>
      </c>
      <c r="C401" s="43">
        <v>12</v>
      </c>
      <c r="D401" s="498">
        <v>15</v>
      </c>
      <c r="E401" s="497" t="s">
        <v>309</v>
      </c>
      <c r="F401" s="986">
        <v>7</v>
      </c>
      <c r="G401" s="32" t="s">
        <v>53</v>
      </c>
      <c r="H401" s="32">
        <v>32</v>
      </c>
      <c r="I401" s="32" t="s">
        <v>160</v>
      </c>
      <c r="J401" s="32" t="s">
        <v>12</v>
      </c>
      <c r="K401" s="32" t="s">
        <v>21</v>
      </c>
      <c r="L401" s="697" t="str">
        <f t="shared" si="66"/>
        <v>12,30 val. Chromatografiniai analizes metodai    [[prof.A.Padarauskas]]   AChA</v>
      </c>
      <c r="M401" s="805"/>
      <c r="N401" s="497">
        <f t="shared" si="67"/>
        <v>512</v>
      </c>
    </row>
    <row r="402" spans="2:14" ht="12.75" customHeight="1">
      <c r="B402" s="43">
        <v>5</v>
      </c>
      <c r="C402" s="43">
        <v>15</v>
      </c>
      <c r="D402" s="498">
        <v>19</v>
      </c>
      <c r="E402" s="497" t="s">
        <v>148</v>
      </c>
      <c r="F402" s="986">
        <v>7</v>
      </c>
      <c r="G402" s="32" t="s">
        <v>53</v>
      </c>
      <c r="H402" s="32">
        <v>32</v>
      </c>
      <c r="I402" s="32" t="s">
        <v>271</v>
      </c>
      <c r="J402" s="32" t="s">
        <v>158</v>
      </c>
      <c r="K402" s="32" t="s">
        <v>21</v>
      </c>
      <c r="L402" s="697" t="str">
        <f t="shared" si="66"/>
        <v>Chromatografiniai analizes metodai, lab.d.     [[prof.A.Padarauskas, doc. E.Naujalis]]   AChLS</v>
      </c>
      <c r="M402" s="805"/>
      <c r="N402" s="497">
        <f t="shared" si="67"/>
        <v>515</v>
      </c>
    </row>
    <row r="403" spans="2:14" ht="12.75" customHeight="1">
      <c r="B403" s="1150">
        <v>5</v>
      </c>
      <c r="C403" s="1150">
        <v>19</v>
      </c>
      <c r="D403" s="1151"/>
      <c r="E403" s="1152" t="s">
        <v>11</v>
      </c>
      <c r="F403" s="1188"/>
      <c r="G403" s="1153"/>
      <c r="H403" s="1153"/>
      <c r="I403" s="1153"/>
      <c r="J403" s="1153"/>
      <c r="K403" s="1153"/>
      <c r="L403" s="697" t="str">
        <f>E403&amp;I403&amp;J403</f>
        <v>E</v>
      </c>
      <c r="M403" s="805"/>
      <c r="N403" s="497">
        <f>B403*100+C403</f>
        <v>519</v>
      </c>
    </row>
    <row r="404" spans="2:14" ht="12.75" customHeight="1">
      <c r="B404" s="1133">
        <v>1</v>
      </c>
      <c r="C404" s="1133">
        <v>8</v>
      </c>
      <c r="D404" s="1133">
        <v>14</v>
      </c>
      <c r="E404" s="1134" t="s">
        <v>11</v>
      </c>
      <c r="F404" s="1185"/>
      <c r="G404" s="1134"/>
      <c r="H404" s="1134"/>
      <c r="I404" s="1134"/>
      <c r="J404" s="1134"/>
      <c r="K404" s="1134"/>
      <c r="L404" s="1155" t="str">
        <f>E404&amp;I404&amp;J404</f>
        <v>E</v>
      </c>
      <c r="M404" s="1156"/>
      <c r="N404" s="1128">
        <f>B404*100+C404</f>
        <v>108</v>
      </c>
    </row>
    <row r="405" spans="2:14" ht="12.75" customHeight="1">
      <c r="B405" s="1129">
        <v>1</v>
      </c>
      <c r="C405" s="1129">
        <v>14</v>
      </c>
      <c r="D405" s="1129">
        <v>16</v>
      </c>
      <c r="E405" s="1128" t="s">
        <v>204</v>
      </c>
      <c r="F405" s="986" t="s">
        <v>40</v>
      </c>
      <c r="G405" s="1128" t="s">
        <v>200</v>
      </c>
      <c r="H405" s="1128">
        <v>32</v>
      </c>
      <c r="I405" s="1128" t="s">
        <v>205</v>
      </c>
      <c r="J405" s="1128" t="s">
        <v>523</v>
      </c>
      <c r="K405" s="1128" t="s">
        <v>277</v>
      </c>
      <c r="L405" s="1128" t="str">
        <f aca="true" t="shared" si="68" ref="L405:L410">E405&amp;I405&amp;J405</f>
        <v>Nanotechnologijose taikomi tyrimo metodai   [[prof.J.Barkauskas]]   semin.kamb. 155</v>
      </c>
      <c r="M405" s="1128"/>
      <c r="N405" s="1128">
        <f>B405*100+C405</f>
        <v>114</v>
      </c>
    </row>
    <row r="406" spans="1:14" ht="12.75" customHeight="1">
      <c r="A406" s="28"/>
      <c r="B406" s="1129">
        <v>1</v>
      </c>
      <c r="C406" s="1129">
        <v>16</v>
      </c>
      <c r="D406" s="1129">
        <v>18</v>
      </c>
      <c r="E406" s="1128" t="s">
        <v>686</v>
      </c>
      <c r="F406" s="986" t="s">
        <v>40</v>
      </c>
      <c r="G406" s="1128" t="s">
        <v>200</v>
      </c>
      <c r="H406" s="1128" t="s">
        <v>203</v>
      </c>
      <c r="I406" s="1128" t="s">
        <v>583</v>
      </c>
      <c r="J406" s="1128" t="s">
        <v>523</v>
      </c>
      <c r="K406" s="1128" t="s">
        <v>277</v>
      </c>
      <c r="L406" s="1128" t="str">
        <f t="shared" si="68"/>
        <v>Nanotechnologijose taikomi tyrimo metodai, [1] seminaras 1/2 sav, [2] tiriamasis darbas 1/2 sav.spec.lab.  [[prof.J.Barkauskas /[2] lekt.M.Misevičius]]   semin.kamb. 155</v>
      </c>
      <c r="M406" s="1128"/>
      <c r="N406" s="1128">
        <f aca="true" t="shared" si="69" ref="N406:N459">B406*100+C406</f>
        <v>116</v>
      </c>
    </row>
    <row r="407" spans="2:14" ht="12.75" customHeight="1">
      <c r="B407" s="1129">
        <v>1</v>
      </c>
      <c r="C407" s="1129">
        <v>18</v>
      </c>
      <c r="D407" s="1129"/>
      <c r="E407" s="1128" t="s">
        <v>11</v>
      </c>
      <c r="F407" s="986" t="s">
        <v>40</v>
      </c>
      <c r="G407" s="1128" t="s">
        <v>200</v>
      </c>
      <c r="H407" s="1128"/>
      <c r="I407" s="1128"/>
      <c r="J407" s="1128"/>
      <c r="K407" s="1128"/>
      <c r="L407" s="1128" t="str">
        <f t="shared" si="68"/>
        <v>E</v>
      </c>
      <c r="M407" s="1128"/>
      <c r="N407" s="1128">
        <f t="shared" si="69"/>
        <v>118</v>
      </c>
    </row>
    <row r="408" spans="1:14" ht="12.75" customHeight="1">
      <c r="A408" s="30" t="s">
        <v>76</v>
      </c>
      <c r="B408" s="1129">
        <v>2</v>
      </c>
      <c r="C408" s="1129">
        <v>14</v>
      </c>
      <c r="D408" s="1129">
        <v>16</v>
      </c>
      <c r="E408" s="1128" t="s">
        <v>208</v>
      </c>
      <c r="F408" s="986" t="s">
        <v>40</v>
      </c>
      <c r="G408" s="1128" t="s">
        <v>200</v>
      </c>
      <c r="H408" s="1128">
        <v>32</v>
      </c>
      <c r="I408" s="1128" t="s">
        <v>578</v>
      </c>
      <c r="J408" s="1128" t="s">
        <v>18</v>
      </c>
      <c r="K408" s="1128" t="s">
        <v>277</v>
      </c>
      <c r="L408" s="1128" t="str">
        <f t="shared" si="68"/>
        <v>Rentgeno spindulių difrakcinė analizė   [[doc.R.Skaudžius]]    FChA</v>
      </c>
      <c r="M408" s="1128"/>
      <c r="N408" s="1128">
        <f t="shared" si="69"/>
        <v>214</v>
      </c>
    </row>
    <row r="409" spans="1:14" ht="12.75" customHeight="1">
      <c r="A409" s="1">
        <v>4</v>
      </c>
      <c r="B409" s="1129">
        <v>2</v>
      </c>
      <c r="C409" s="1129">
        <v>16</v>
      </c>
      <c r="D409" s="1129">
        <v>18</v>
      </c>
      <c r="E409" s="1128" t="s">
        <v>209</v>
      </c>
      <c r="F409" s="986" t="s">
        <v>40</v>
      </c>
      <c r="G409" s="1128" t="s">
        <v>200</v>
      </c>
      <c r="H409" s="1128">
        <v>8</v>
      </c>
      <c r="I409" s="1128" t="s">
        <v>578</v>
      </c>
      <c r="J409" s="1128" t="s">
        <v>18</v>
      </c>
      <c r="K409" s="1128" t="s">
        <v>277</v>
      </c>
      <c r="L409" s="1128" t="str">
        <f t="shared" si="68"/>
        <v>Rentgeno spindulių difrakcinė analizė, tiriamasis darbas   [[doc.R.Skaudžius]]    FChA</v>
      </c>
      <c r="M409" s="1128"/>
      <c r="N409" s="1128">
        <f>B409*100+C409</f>
        <v>216</v>
      </c>
    </row>
    <row r="410" spans="2:14" ht="12.75" customHeight="1">
      <c r="B410" s="1129">
        <v>2</v>
      </c>
      <c r="C410" s="1129">
        <v>18</v>
      </c>
      <c r="D410" s="1129"/>
      <c r="E410" s="1128" t="s">
        <v>11</v>
      </c>
      <c r="F410" s="986" t="s">
        <v>40</v>
      </c>
      <c r="G410" s="1128" t="s">
        <v>200</v>
      </c>
      <c r="H410" s="1128"/>
      <c r="I410" s="1128"/>
      <c r="J410" s="1128"/>
      <c r="K410" s="1128"/>
      <c r="L410" s="1128" t="str">
        <f t="shared" si="68"/>
        <v>E</v>
      </c>
      <c r="M410" s="1128"/>
      <c r="N410" s="1128">
        <f>B410*100+C410</f>
        <v>218</v>
      </c>
    </row>
    <row r="411" spans="2:14" ht="12.75" customHeight="1">
      <c r="B411" s="1129">
        <v>3</v>
      </c>
      <c r="C411" s="1129">
        <v>14</v>
      </c>
      <c r="D411" s="1129">
        <v>16</v>
      </c>
      <c r="E411" s="1128" t="s">
        <v>210</v>
      </c>
      <c r="F411" s="986" t="s">
        <v>40</v>
      </c>
      <c r="G411" s="1128" t="s">
        <v>200</v>
      </c>
      <c r="H411" s="1128">
        <v>32</v>
      </c>
      <c r="I411" s="1128" t="s">
        <v>211</v>
      </c>
      <c r="J411" s="1128" t="s">
        <v>227</v>
      </c>
      <c r="K411" s="1128" t="s">
        <v>21</v>
      </c>
      <c r="L411" s="1128" t="str">
        <f aca="true" t="shared" si="70" ref="L411:L421">E411&amp;I411&amp;J411</f>
        <v>Dujų chromatografija, tiriamasis darbas   [[prof.V.Vičkačkaitė]]    lab</v>
      </c>
      <c r="M411" s="1128"/>
      <c r="N411" s="1128">
        <f t="shared" si="69"/>
        <v>314</v>
      </c>
    </row>
    <row r="412" spans="2:14" ht="12.75" customHeight="1">
      <c r="B412" s="1129">
        <v>3</v>
      </c>
      <c r="C412" s="1129">
        <v>16</v>
      </c>
      <c r="D412" s="1129"/>
      <c r="E412" s="1128" t="s">
        <v>11</v>
      </c>
      <c r="G412" s="1128"/>
      <c r="H412" s="1128"/>
      <c r="I412" s="1128"/>
      <c r="J412" s="1128"/>
      <c r="K412" s="1128"/>
      <c r="L412" s="1128" t="str">
        <f t="shared" si="70"/>
        <v>E</v>
      </c>
      <c r="M412" s="1128"/>
      <c r="N412" s="1128">
        <f t="shared" si="69"/>
        <v>316</v>
      </c>
    </row>
    <row r="413" spans="1:14" ht="12.75" customHeight="1">
      <c r="A413" s="1">
        <v>2</v>
      </c>
      <c r="B413" s="1129">
        <v>4</v>
      </c>
      <c r="C413" s="1129">
        <v>8</v>
      </c>
      <c r="D413" s="1129">
        <v>10</v>
      </c>
      <c r="E413" s="1128" t="s">
        <v>207</v>
      </c>
      <c r="F413" s="986" t="s">
        <v>40</v>
      </c>
      <c r="G413" s="1128" t="s">
        <v>200</v>
      </c>
      <c r="H413" s="1128">
        <v>32</v>
      </c>
      <c r="I413" s="1128" t="s">
        <v>206</v>
      </c>
      <c r="J413" s="1128" t="s">
        <v>12</v>
      </c>
      <c r="K413" s="1128" t="s">
        <v>21</v>
      </c>
      <c r="L413" s="1128" t="str">
        <f t="shared" si="70"/>
        <v>Dujų chromatografija   [[prof.V.Vičkačkaitė]]   AChA</v>
      </c>
      <c r="M413" s="1128"/>
      <c r="N413" s="1128">
        <f t="shared" si="69"/>
        <v>408</v>
      </c>
    </row>
    <row r="414" spans="2:14" ht="12.75" customHeight="1">
      <c r="B414" s="1129">
        <v>4</v>
      </c>
      <c r="C414" s="1129">
        <v>10</v>
      </c>
      <c r="D414" s="1129">
        <v>14</v>
      </c>
      <c r="E414" s="1128" t="s">
        <v>11</v>
      </c>
      <c r="F414" s="986" t="s">
        <v>40</v>
      </c>
      <c r="G414" s="1128" t="s">
        <v>200</v>
      </c>
      <c r="H414" s="1128"/>
      <c r="I414" s="1128"/>
      <c r="J414" s="1128"/>
      <c r="K414" s="1128"/>
      <c r="L414" s="1128" t="str">
        <f t="shared" si="70"/>
        <v>E</v>
      </c>
      <c r="M414" s="1128"/>
      <c r="N414" s="1128">
        <f t="shared" si="69"/>
        <v>410</v>
      </c>
    </row>
    <row r="415" spans="1:14" ht="12.75" customHeight="1">
      <c r="A415" s="1350"/>
      <c r="B415" s="1129">
        <v>4</v>
      </c>
      <c r="C415" s="1129">
        <v>14</v>
      </c>
      <c r="D415" s="1129">
        <v>16</v>
      </c>
      <c r="E415" s="1128" t="s">
        <v>201</v>
      </c>
      <c r="F415" s="986" t="s">
        <v>40</v>
      </c>
      <c r="G415" s="1128" t="s">
        <v>200</v>
      </c>
      <c r="H415" s="1128">
        <v>32</v>
      </c>
      <c r="I415" s="1128" t="s">
        <v>524</v>
      </c>
      <c r="J415" s="1128" t="s">
        <v>150</v>
      </c>
      <c r="K415" s="1128" t="s">
        <v>277</v>
      </c>
      <c r="L415" s="1128" t="str">
        <f t="shared" si="70"/>
        <v>Organinių junginių analizės metodų taikymas medžiagotyroje   [[asist.J.Gaidukevič]]    ASA</v>
      </c>
      <c r="M415" s="1128"/>
      <c r="N415" s="1128">
        <f t="shared" si="69"/>
        <v>414</v>
      </c>
    </row>
    <row r="416" spans="2:14" ht="12.75" customHeight="1">
      <c r="B416" s="1129">
        <v>4</v>
      </c>
      <c r="C416" s="1129">
        <v>16</v>
      </c>
      <c r="D416" s="1129">
        <v>18</v>
      </c>
      <c r="E416" s="1128" t="s">
        <v>226</v>
      </c>
      <c r="F416" s="986" t="s">
        <v>40</v>
      </c>
      <c r="G416" s="1128" t="s">
        <v>200</v>
      </c>
      <c r="H416" s="1128">
        <v>32</v>
      </c>
      <c r="I416" s="1128" t="s">
        <v>524</v>
      </c>
      <c r="J416" s="1128" t="s">
        <v>246</v>
      </c>
      <c r="K416" s="1128" t="s">
        <v>277</v>
      </c>
      <c r="L416" s="1128" t="str">
        <f>E416&amp;I416&amp;J416</f>
        <v>Organinių junginių analizės metodų taikymas medžiagotyroje, tiriamasis darbas   [[asist.J.Gaidukevič]]    spec.lab.</v>
      </c>
      <c r="M416" s="1128"/>
      <c r="N416" s="1128">
        <f>B416*100+C416</f>
        <v>416</v>
      </c>
    </row>
    <row r="417" spans="2:14" ht="12.75" customHeight="1">
      <c r="B417" s="1129">
        <v>4</v>
      </c>
      <c r="C417" s="1129">
        <v>18</v>
      </c>
      <c r="D417" s="1129"/>
      <c r="E417" s="1128" t="s">
        <v>11</v>
      </c>
      <c r="G417" s="1128"/>
      <c r="H417" s="1128"/>
      <c r="I417" s="1128"/>
      <c r="J417" s="1128"/>
      <c r="K417" s="1128"/>
      <c r="L417" s="1128" t="str">
        <f t="shared" si="70"/>
        <v>E</v>
      </c>
      <c r="M417" s="1128"/>
      <c r="N417" s="1128">
        <f t="shared" si="69"/>
        <v>418</v>
      </c>
    </row>
    <row r="418" spans="1:15" ht="12.75" customHeight="1">
      <c r="A418" s="1350"/>
      <c r="B418" s="1129">
        <v>5</v>
      </c>
      <c r="C418" s="1129">
        <v>8</v>
      </c>
      <c r="D418" s="1129">
        <v>10</v>
      </c>
      <c r="E418" s="1128" t="s">
        <v>687</v>
      </c>
      <c r="F418" s="986" t="s">
        <v>40</v>
      </c>
      <c r="G418" s="1128" t="s">
        <v>200</v>
      </c>
      <c r="H418" s="1128">
        <v>32</v>
      </c>
      <c r="I418" s="1128" t="s">
        <v>832</v>
      </c>
      <c r="J418" s="1128" t="s">
        <v>12</v>
      </c>
      <c r="K418" s="1128" t="s">
        <v>333</v>
      </c>
      <c r="L418" s="1128" t="str">
        <f t="shared" si="70"/>
        <v>Nanomedžiagos ir nanostruktūros: sintezė ir apibūdinimas, seminaras   [[lekt. Ž. Stankevičiūtė]]   AChA</v>
      </c>
      <c r="M418" s="1128"/>
      <c r="N418" s="1128">
        <f t="shared" si="69"/>
        <v>508</v>
      </c>
      <c r="O418" s="1" t="s">
        <v>533</v>
      </c>
    </row>
    <row r="419" spans="2:15" ht="12.75" customHeight="1">
      <c r="B419" s="1129">
        <v>5</v>
      </c>
      <c r="C419" s="1129">
        <v>10</v>
      </c>
      <c r="D419" s="1129">
        <v>13</v>
      </c>
      <c r="E419" s="1128" t="s">
        <v>831</v>
      </c>
      <c r="F419" s="986" t="s">
        <v>40</v>
      </c>
      <c r="G419" s="1128" t="s">
        <v>200</v>
      </c>
      <c r="H419" s="1128">
        <v>48</v>
      </c>
      <c r="I419" s="1128" t="s">
        <v>832</v>
      </c>
      <c r="J419" s="1128" t="s">
        <v>12</v>
      </c>
      <c r="K419" s="1128" t="s">
        <v>333</v>
      </c>
      <c r="L419" s="1128" t="str">
        <f t="shared" si="70"/>
        <v> Nanomedžiagos ir nanostruktūros: sintezė ir apibūdinimas, paskaita [[lekt. Ž. Stankevičiūtė]]   AChA</v>
      </c>
      <c r="M419" s="1128"/>
      <c r="N419" s="1128">
        <f t="shared" si="69"/>
        <v>510</v>
      </c>
      <c r="O419" s="1" t="s">
        <v>533</v>
      </c>
    </row>
    <row r="420" spans="2:14" ht="12.75" customHeight="1">
      <c r="B420" s="1129">
        <v>5</v>
      </c>
      <c r="C420" s="1129">
        <v>13</v>
      </c>
      <c r="D420" s="1129">
        <v>15</v>
      </c>
      <c r="E420" s="1128" t="s">
        <v>245</v>
      </c>
      <c r="F420" s="986" t="s">
        <v>40</v>
      </c>
      <c r="G420" s="1128" t="s">
        <v>200</v>
      </c>
      <c r="H420" s="1128">
        <v>32</v>
      </c>
      <c r="I420" s="1128" t="s">
        <v>833</v>
      </c>
      <c r="J420" s="1128" t="s">
        <v>834</v>
      </c>
      <c r="K420" s="1128" t="s">
        <v>333</v>
      </c>
      <c r="L420" s="1128" t="str">
        <f t="shared" si="70"/>
        <v>Nanomedžiagos ir nanostruktūros: sintezė ir apibūdinimas  , tiriamasis darbas [[lekt.Ž.Stankevičiūtė]]   160 lab.</v>
      </c>
      <c r="M420" s="1128"/>
      <c r="N420" s="1128">
        <f t="shared" si="69"/>
        <v>513</v>
      </c>
    </row>
    <row r="421" spans="2:14" ht="12.75" customHeight="1">
      <c r="B421" s="1129">
        <v>5</v>
      </c>
      <c r="C421" s="1129">
        <v>15</v>
      </c>
      <c r="D421" s="1129"/>
      <c r="E421" s="1128" t="s">
        <v>11</v>
      </c>
      <c r="G421" s="1128"/>
      <c r="H421" s="1128"/>
      <c r="I421" s="1128"/>
      <c r="J421" s="1128"/>
      <c r="K421" s="1128"/>
      <c r="L421" s="1128" t="str">
        <f t="shared" si="70"/>
        <v>E</v>
      </c>
      <c r="M421" s="1128"/>
      <c r="N421" s="1128">
        <f t="shared" si="69"/>
        <v>515</v>
      </c>
    </row>
    <row r="422" spans="1:14" ht="12.75" customHeight="1">
      <c r="A422" s="15"/>
      <c r="B422" s="59">
        <v>1</v>
      </c>
      <c r="C422" s="59">
        <v>8</v>
      </c>
      <c r="D422" s="59">
        <v>10</v>
      </c>
      <c r="E422" s="500" t="s">
        <v>688</v>
      </c>
      <c r="F422" s="986" t="s">
        <v>40</v>
      </c>
      <c r="G422" s="118" t="s">
        <v>34</v>
      </c>
      <c r="H422" s="32">
        <v>32</v>
      </c>
      <c r="I422" s="32" t="s">
        <v>44</v>
      </c>
      <c r="J422" s="32" t="s">
        <v>20</v>
      </c>
      <c r="K422" s="32" t="s">
        <v>277</v>
      </c>
      <c r="L422" s="500" t="str">
        <f aca="true" t="shared" si="71" ref="L422:L427">E422&amp;I422&amp;J422</f>
        <v>Neorganinės chemijos rinktiniai skyriai, seminaras                         [[prof. A. Kareiva]]  NChA</v>
      </c>
      <c r="M422" s="500"/>
      <c r="N422" s="500">
        <f t="shared" si="69"/>
        <v>108</v>
      </c>
    </row>
    <row r="423" spans="2:14" ht="12.75" customHeight="1">
      <c r="B423" s="59">
        <v>1</v>
      </c>
      <c r="C423" s="59">
        <v>10</v>
      </c>
      <c r="D423" s="59">
        <v>16</v>
      </c>
      <c r="E423" s="838" t="s">
        <v>78</v>
      </c>
      <c r="F423" s="986" t="s">
        <v>40</v>
      </c>
      <c r="G423" s="118" t="s">
        <v>34</v>
      </c>
      <c r="H423" s="32"/>
      <c r="L423" s="838" t="str">
        <f t="shared" si="71"/>
        <v>Mokslinis darbas</v>
      </c>
      <c r="M423" s="838"/>
      <c r="N423" s="838">
        <f t="shared" si="69"/>
        <v>110</v>
      </c>
    </row>
    <row r="424" spans="2:14" ht="12.75" customHeight="1">
      <c r="B424" s="59">
        <v>1</v>
      </c>
      <c r="C424" s="59">
        <v>16</v>
      </c>
      <c r="D424" s="59"/>
      <c r="E424" s="838" t="s">
        <v>11</v>
      </c>
      <c r="G424" s="118"/>
      <c r="H424" s="32"/>
      <c r="L424" s="838" t="str">
        <f t="shared" si="71"/>
        <v>E</v>
      </c>
      <c r="M424" s="838"/>
      <c r="N424" s="838">
        <f t="shared" si="69"/>
        <v>116</v>
      </c>
    </row>
    <row r="425" spans="1:14" ht="12.75" customHeight="1">
      <c r="A425" s="1" t="s">
        <v>586</v>
      </c>
      <c r="B425" s="59">
        <v>2</v>
      </c>
      <c r="C425" s="59">
        <v>16</v>
      </c>
      <c r="D425" s="59">
        <v>18</v>
      </c>
      <c r="E425" s="500" t="s">
        <v>184</v>
      </c>
      <c r="F425" s="986" t="s">
        <v>40</v>
      </c>
      <c r="G425" s="118" t="s">
        <v>34</v>
      </c>
      <c r="H425" s="32">
        <v>32</v>
      </c>
      <c r="I425" s="32" t="s">
        <v>272</v>
      </c>
      <c r="J425" s="32" t="s">
        <v>149</v>
      </c>
      <c r="K425" s="32" t="s">
        <v>21</v>
      </c>
      <c r="L425" s="500" t="str">
        <f t="shared" si="71"/>
        <v>  Cheminės analizės kokybė   [doc. E.Naujalis]]   TGA</v>
      </c>
      <c r="M425" s="500"/>
      <c r="N425" s="500">
        <f t="shared" si="69"/>
        <v>216</v>
      </c>
    </row>
    <row r="426" spans="2:14" ht="12.75" customHeight="1">
      <c r="B426" s="59">
        <v>2</v>
      </c>
      <c r="C426" s="59">
        <v>18</v>
      </c>
      <c r="D426" s="59">
        <v>19</v>
      </c>
      <c r="E426" s="500" t="s">
        <v>689</v>
      </c>
      <c r="F426" s="986" t="s">
        <v>40</v>
      </c>
      <c r="G426" s="118" t="s">
        <v>34</v>
      </c>
      <c r="H426" s="32">
        <v>16</v>
      </c>
      <c r="I426" s="32" t="s">
        <v>273</v>
      </c>
      <c r="J426" s="32" t="s">
        <v>149</v>
      </c>
      <c r="K426" s="32" t="s">
        <v>21</v>
      </c>
      <c r="L426" s="500" t="str">
        <f t="shared" si="71"/>
        <v>Cheminės analizės kokybė, seminaras   [[doc. E.Naujalis]]   TGA</v>
      </c>
      <c r="M426" s="500"/>
      <c r="N426" s="500">
        <f t="shared" si="69"/>
        <v>218</v>
      </c>
    </row>
    <row r="427" spans="2:14" ht="12.75" customHeight="1">
      <c r="B427" s="59">
        <v>2</v>
      </c>
      <c r="C427" s="59">
        <v>19</v>
      </c>
      <c r="D427" s="59"/>
      <c r="E427" s="500" t="s">
        <v>11</v>
      </c>
      <c r="G427" s="118"/>
      <c r="H427" s="32"/>
      <c r="L427" s="500" t="str">
        <f t="shared" si="71"/>
        <v>E</v>
      </c>
      <c r="M427" s="500"/>
      <c r="N427" s="500">
        <f t="shared" si="69"/>
        <v>219</v>
      </c>
    </row>
    <row r="428" spans="2:14" ht="12.75" customHeight="1">
      <c r="B428" s="59">
        <v>3</v>
      </c>
      <c r="C428" s="59">
        <v>10</v>
      </c>
      <c r="D428" s="59"/>
      <c r="E428" s="838" t="s">
        <v>11</v>
      </c>
      <c r="F428" s="986" t="s">
        <v>40</v>
      </c>
      <c r="G428" s="118"/>
      <c r="H428" s="32"/>
      <c r="L428" s="838"/>
      <c r="M428" s="838"/>
      <c r="N428" s="838">
        <f t="shared" si="69"/>
        <v>310</v>
      </c>
    </row>
    <row r="429" spans="2:14" ht="12.75" customHeight="1">
      <c r="B429" s="59">
        <v>4</v>
      </c>
      <c r="C429" s="59">
        <v>8</v>
      </c>
      <c r="D429" s="59"/>
      <c r="E429" s="838" t="s">
        <v>11</v>
      </c>
      <c r="F429" s="986" t="s">
        <v>40</v>
      </c>
      <c r="G429" s="118" t="s">
        <v>34</v>
      </c>
      <c r="H429" s="32"/>
      <c r="L429" s="838" t="str">
        <f>E429&amp;I429&amp;J429</f>
        <v>E</v>
      </c>
      <c r="M429" s="838"/>
      <c r="N429" s="838">
        <f t="shared" si="69"/>
        <v>408</v>
      </c>
    </row>
    <row r="430" spans="1:14" ht="12.75" customHeight="1">
      <c r="A430" s="1" t="s">
        <v>76</v>
      </c>
      <c r="B430" s="59">
        <v>5</v>
      </c>
      <c r="C430" s="59">
        <v>8</v>
      </c>
      <c r="D430" s="59">
        <v>9</v>
      </c>
      <c r="E430" s="500" t="s">
        <v>693</v>
      </c>
      <c r="F430" s="986" t="s">
        <v>40</v>
      </c>
      <c r="G430" s="118" t="s">
        <v>34</v>
      </c>
      <c r="H430" s="32">
        <v>16</v>
      </c>
      <c r="I430" s="32" t="s">
        <v>509</v>
      </c>
      <c r="J430" s="32" t="s">
        <v>566</v>
      </c>
      <c r="K430" s="32" t="s">
        <v>23</v>
      </c>
      <c r="L430" s="500" t="str">
        <f>E430&amp;I430&amp;J430</f>
        <v>Organinių metalų junginiai, seminaras            [[prof.S.Tumkevičius]]  FTMC, Saulėtekio al. 3 , E302</v>
      </c>
      <c r="M430" s="500"/>
      <c r="N430" s="500">
        <f>B430*100+C430</f>
        <v>508</v>
      </c>
    </row>
    <row r="431" spans="2:14" ht="12.75" customHeight="1">
      <c r="B431" s="59">
        <v>5</v>
      </c>
      <c r="C431" s="59">
        <v>9</v>
      </c>
      <c r="D431" s="59"/>
      <c r="E431" s="838" t="s">
        <v>11</v>
      </c>
      <c r="F431" s="986" t="s">
        <v>40</v>
      </c>
      <c r="G431" s="118" t="s">
        <v>34</v>
      </c>
      <c r="H431" s="32"/>
      <c r="L431" s="838" t="str">
        <f>E431&amp;I431&amp;J431</f>
        <v>E</v>
      </c>
      <c r="M431" s="838"/>
      <c r="N431" s="838">
        <f t="shared" si="69"/>
        <v>509</v>
      </c>
    </row>
    <row r="432" spans="1:14" ht="12.75" customHeight="1">
      <c r="A432" s="28"/>
      <c r="B432" s="498">
        <v>1</v>
      </c>
      <c r="C432" s="498">
        <v>8</v>
      </c>
      <c r="D432" s="498">
        <v>10</v>
      </c>
      <c r="E432" s="497" t="s">
        <v>688</v>
      </c>
      <c r="F432" s="986" t="s">
        <v>40</v>
      </c>
      <c r="G432" s="118" t="s">
        <v>33</v>
      </c>
      <c r="H432" s="32">
        <v>32</v>
      </c>
      <c r="I432" s="32" t="s">
        <v>44</v>
      </c>
      <c r="J432" s="32" t="s">
        <v>20</v>
      </c>
      <c r="K432" s="32" t="s">
        <v>277</v>
      </c>
      <c r="L432" s="497" t="str">
        <f>E432&amp;I432&amp;J432</f>
        <v>Neorganinės chemijos rinktiniai skyriai, seminaras                         [[prof. A. Kareiva]]  NChA</v>
      </c>
      <c r="M432" s="497"/>
      <c r="N432" s="497">
        <f t="shared" si="69"/>
        <v>108</v>
      </c>
    </row>
    <row r="433" spans="2:14" ht="12.75" customHeight="1">
      <c r="B433" s="498">
        <v>1</v>
      </c>
      <c r="C433" s="498">
        <v>10</v>
      </c>
      <c r="D433" s="498"/>
      <c r="E433" s="497" t="s">
        <v>11</v>
      </c>
      <c r="G433" s="118"/>
      <c r="H433" s="32"/>
      <c r="L433" s="497" t="str">
        <f aca="true" t="shared" si="72" ref="L433:L441">E433&amp;I433&amp;J433</f>
        <v>E</v>
      </c>
      <c r="M433" s="497"/>
      <c r="N433" s="497">
        <f t="shared" si="69"/>
        <v>110</v>
      </c>
    </row>
    <row r="434" spans="1:14" ht="12.75" customHeight="1">
      <c r="A434" s="1">
        <v>9</v>
      </c>
      <c r="B434" s="498">
        <v>2</v>
      </c>
      <c r="C434" s="498">
        <v>14</v>
      </c>
      <c r="D434" s="498">
        <v>16</v>
      </c>
      <c r="E434" s="497" t="s">
        <v>162</v>
      </c>
      <c r="F434" s="986" t="s">
        <v>40</v>
      </c>
      <c r="G434" s="118" t="s">
        <v>33</v>
      </c>
      <c r="H434" s="32">
        <v>32</v>
      </c>
      <c r="I434" s="32" t="s">
        <v>579</v>
      </c>
      <c r="J434" s="32" t="s">
        <v>18</v>
      </c>
      <c r="K434" s="32" t="s">
        <v>277</v>
      </c>
      <c r="L434" s="497" t="str">
        <f>E434&amp;I434&amp;J434</f>
        <v>Rentgeno spindulių  difrakcinė analizė   [doc.R.Skaudžius]]   FChA</v>
      </c>
      <c r="M434" s="497"/>
      <c r="N434" s="497">
        <f t="shared" si="69"/>
        <v>214</v>
      </c>
    </row>
    <row r="435" spans="1:14" ht="12.75" customHeight="1">
      <c r="A435" s="28"/>
      <c r="B435" s="498">
        <v>2</v>
      </c>
      <c r="C435" s="498">
        <v>16</v>
      </c>
      <c r="D435" s="498">
        <v>18</v>
      </c>
      <c r="E435" s="497" t="s">
        <v>230</v>
      </c>
      <c r="F435" s="986" t="s">
        <v>40</v>
      </c>
      <c r="G435" s="118" t="s">
        <v>33</v>
      </c>
      <c r="H435" s="32">
        <v>32</v>
      </c>
      <c r="I435" s="32" t="s">
        <v>579</v>
      </c>
      <c r="J435" s="32" t="s">
        <v>18</v>
      </c>
      <c r="K435" s="32" t="s">
        <v>277</v>
      </c>
      <c r="L435" s="497" t="str">
        <f t="shared" si="72"/>
        <v>Rentgeno spindulių  difrakcinė analizė, lab. darbai   [doc.R.Skaudžius]]   FChA</v>
      </c>
      <c r="M435" s="497"/>
      <c r="N435" s="497">
        <f t="shared" si="69"/>
        <v>216</v>
      </c>
    </row>
    <row r="436" spans="1:14" ht="12.75" customHeight="1">
      <c r="A436" s="28"/>
      <c r="B436" s="498">
        <v>2</v>
      </c>
      <c r="C436" s="498">
        <v>18</v>
      </c>
      <c r="D436" s="498"/>
      <c r="E436" s="497" t="s">
        <v>11</v>
      </c>
      <c r="G436" s="118"/>
      <c r="H436" s="32"/>
      <c r="L436" s="497" t="str">
        <f>E436&amp;I436&amp;J436</f>
        <v>E</v>
      </c>
      <c r="M436" s="497"/>
      <c r="N436" s="497">
        <f t="shared" si="69"/>
        <v>218</v>
      </c>
    </row>
    <row r="437" spans="1:14" ht="12.75" customHeight="1">
      <c r="A437" s="28"/>
      <c r="B437" s="498">
        <v>3</v>
      </c>
      <c r="C437" s="498">
        <v>10</v>
      </c>
      <c r="D437" s="498">
        <v>18</v>
      </c>
      <c r="E437" s="497" t="s">
        <v>78</v>
      </c>
      <c r="F437" s="986" t="s">
        <v>40</v>
      </c>
      <c r="G437" s="118" t="s">
        <v>33</v>
      </c>
      <c r="H437" s="32"/>
      <c r="L437" s="497" t="str">
        <f>E437&amp;I437&amp;J437</f>
        <v>Mokslinis darbas</v>
      </c>
      <c r="M437" s="497"/>
      <c r="N437" s="497">
        <f t="shared" si="69"/>
        <v>310</v>
      </c>
    </row>
    <row r="438" spans="2:14" ht="12.75" customHeight="1">
      <c r="B438" s="498">
        <v>3</v>
      </c>
      <c r="C438" s="498">
        <v>18</v>
      </c>
      <c r="D438" s="498"/>
      <c r="E438" s="497" t="s">
        <v>11</v>
      </c>
      <c r="G438" s="118"/>
      <c r="H438" s="32"/>
      <c r="L438" s="497" t="str">
        <f>E438&amp;I438&amp;J438</f>
        <v>E</v>
      </c>
      <c r="M438" s="497"/>
      <c r="N438" s="497">
        <f t="shared" si="69"/>
        <v>318</v>
      </c>
    </row>
    <row r="439" spans="2:14" ht="12.75" customHeight="1">
      <c r="B439" s="498">
        <v>4</v>
      </c>
      <c r="C439" s="498">
        <v>8</v>
      </c>
      <c r="D439" s="498"/>
      <c r="E439" s="497" t="s">
        <v>11</v>
      </c>
      <c r="F439" s="986" t="s">
        <v>40</v>
      </c>
      <c r="G439" s="118" t="s">
        <v>33</v>
      </c>
      <c r="H439" s="32"/>
      <c r="L439" s="497" t="str">
        <f t="shared" si="72"/>
        <v>E</v>
      </c>
      <c r="M439" s="497"/>
      <c r="N439" s="497">
        <f t="shared" si="69"/>
        <v>408</v>
      </c>
    </row>
    <row r="440" spans="1:14" ht="12.75" customHeight="1">
      <c r="A440" s="1" t="s">
        <v>76</v>
      </c>
      <c r="B440" s="498">
        <v>5</v>
      </c>
      <c r="C440" s="498">
        <v>8</v>
      </c>
      <c r="D440" s="498">
        <v>9</v>
      </c>
      <c r="E440" s="55" t="s">
        <v>856</v>
      </c>
      <c r="F440" s="986" t="s">
        <v>40</v>
      </c>
      <c r="G440" s="118" t="s">
        <v>33</v>
      </c>
      <c r="H440" s="32">
        <v>16</v>
      </c>
      <c r="I440" s="32" t="s">
        <v>509</v>
      </c>
      <c r="J440" s="32" t="s">
        <v>566</v>
      </c>
      <c r="K440" s="32" t="s">
        <v>23</v>
      </c>
      <c r="L440" s="497" t="str">
        <f>E440&amp;I440&amp;J440</f>
        <v>Organinių metalų junginiai , seminaras    [[prof.S.Tumkevičius]]  FTMC, Saulėtekio al. 3 , E302</v>
      </c>
      <c r="M440" s="497"/>
      <c r="N440" s="497">
        <f>B440*100+C440</f>
        <v>508</v>
      </c>
    </row>
    <row r="441" spans="2:14" ht="12.75" customHeight="1">
      <c r="B441" s="498">
        <v>5</v>
      </c>
      <c r="C441" s="498">
        <v>9</v>
      </c>
      <c r="D441" s="498"/>
      <c r="E441" s="497" t="s">
        <v>11</v>
      </c>
      <c r="F441" s="986" t="s">
        <v>40</v>
      </c>
      <c r="G441" s="118" t="s">
        <v>33</v>
      </c>
      <c r="H441" s="32"/>
      <c r="L441" s="497" t="str">
        <f t="shared" si="72"/>
        <v>E</v>
      </c>
      <c r="M441" s="497"/>
      <c r="N441" s="497">
        <f t="shared" si="69"/>
        <v>509</v>
      </c>
    </row>
    <row r="442" spans="1:14" ht="12.75" customHeight="1">
      <c r="A442" s="28"/>
      <c r="B442" s="330">
        <v>1</v>
      </c>
      <c r="C442" s="330">
        <v>8</v>
      </c>
      <c r="D442" s="330">
        <v>10</v>
      </c>
      <c r="E442" s="55" t="s">
        <v>688</v>
      </c>
      <c r="F442" s="986" t="s">
        <v>40</v>
      </c>
      <c r="G442" s="118" t="s">
        <v>36</v>
      </c>
      <c r="H442" s="32">
        <v>32</v>
      </c>
      <c r="I442" s="32" t="s">
        <v>44</v>
      </c>
      <c r="J442" s="32" t="s">
        <v>20</v>
      </c>
      <c r="K442" s="32" t="s">
        <v>277</v>
      </c>
      <c r="L442" s="500" t="str">
        <f aca="true" t="shared" si="73" ref="L442:L459">E442&amp;I442&amp;J442</f>
        <v>Neorganinės chemijos rinktiniai skyriai, seminaras                         [[prof. A. Kareiva]]  NChA</v>
      </c>
      <c r="M442" s="500"/>
      <c r="N442" s="500">
        <f t="shared" si="69"/>
        <v>108</v>
      </c>
    </row>
    <row r="443" spans="1:14" ht="12.75" customHeight="1">
      <c r="A443" s="1" t="s">
        <v>874</v>
      </c>
      <c r="B443" s="1649">
        <v>2</v>
      </c>
      <c r="C443" s="1649">
        <v>12</v>
      </c>
      <c r="D443" s="1649">
        <v>15</v>
      </c>
      <c r="E443" s="55" t="s">
        <v>875</v>
      </c>
      <c r="F443" s="986" t="s">
        <v>40</v>
      </c>
      <c r="G443" s="118" t="s">
        <v>36</v>
      </c>
      <c r="H443" s="32">
        <v>32</v>
      </c>
      <c r="I443" s="32" t="s">
        <v>870</v>
      </c>
      <c r="J443" s="32" t="s">
        <v>150</v>
      </c>
      <c r="K443" s="32" t="s">
        <v>25</v>
      </c>
      <c r="L443" s="500" t="str">
        <f t="shared" si="73"/>
        <v>Elektrocheminio impedanso spektroskopija, paskaita ir seminaras         [[prof.H.Cesiulis]]   ASA</v>
      </c>
      <c r="M443" s="500"/>
      <c r="N443" s="500">
        <f t="shared" si="69"/>
        <v>212</v>
      </c>
    </row>
    <row r="444" spans="2:14" ht="12.75" customHeight="1">
      <c r="B444" s="330">
        <v>2</v>
      </c>
      <c r="C444" s="330">
        <v>15</v>
      </c>
      <c r="D444" s="330"/>
      <c r="E444" s="55" t="s">
        <v>11</v>
      </c>
      <c r="G444" s="118"/>
      <c r="H444" s="32"/>
      <c r="L444" s="500" t="str">
        <f t="shared" si="73"/>
        <v>E</v>
      </c>
      <c r="M444" s="500"/>
      <c r="N444" s="500">
        <f>B444*100+C444</f>
        <v>215</v>
      </c>
    </row>
    <row r="445" spans="1:15" ht="12.75" customHeight="1">
      <c r="A445" s="1350"/>
      <c r="B445" s="1094">
        <v>4</v>
      </c>
      <c r="C445" s="1094">
        <v>12</v>
      </c>
      <c r="D445" s="1094">
        <v>14</v>
      </c>
      <c r="E445" s="986" t="s">
        <v>691</v>
      </c>
      <c r="F445" s="986" t="s">
        <v>40</v>
      </c>
      <c r="G445" s="1651" t="s">
        <v>36</v>
      </c>
      <c r="H445" s="986">
        <v>16</v>
      </c>
      <c r="I445" s="986" t="s">
        <v>870</v>
      </c>
      <c r="J445" s="986" t="s">
        <v>371</v>
      </c>
      <c r="K445" s="986" t="s">
        <v>25</v>
      </c>
      <c r="L445" s="986" t="str">
        <f>E445&amp;I445&amp;J445</f>
        <v>Elektrocheminio impedanso spektroskopija, seminaras ir tiriamasis d.  [[prof.H.Cesiulis]]   FChLab</v>
      </c>
      <c r="M445" s="986"/>
      <c r="N445" s="986">
        <f>B445*100+C445</f>
        <v>412</v>
      </c>
      <c r="O445" s="1350"/>
    </row>
    <row r="446" spans="2:14" ht="12.75" customHeight="1">
      <c r="B446" s="330">
        <v>4</v>
      </c>
      <c r="C446" s="330">
        <v>14</v>
      </c>
      <c r="D446" s="330"/>
      <c r="E446" s="55" t="s">
        <v>11</v>
      </c>
      <c r="G446" s="118"/>
      <c r="H446" s="32"/>
      <c r="L446" s="500" t="str">
        <f t="shared" si="73"/>
        <v>E</v>
      </c>
      <c r="M446" s="500"/>
      <c r="N446" s="500">
        <f>B446*100+C446</f>
        <v>414</v>
      </c>
    </row>
    <row r="447" spans="1:14" ht="12.75" customHeight="1">
      <c r="A447" s="1" t="s">
        <v>76</v>
      </c>
      <c r="B447" s="330">
        <v>5</v>
      </c>
      <c r="C447" s="330">
        <v>8</v>
      </c>
      <c r="D447" s="330">
        <v>9</v>
      </c>
      <c r="E447" s="55" t="s">
        <v>690</v>
      </c>
      <c r="F447" s="986" t="s">
        <v>40</v>
      </c>
      <c r="G447" s="118" t="s">
        <v>36</v>
      </c>
      <c r="H447" s="32">
        <v>16</v>
      </c>
      <c r="I447" s="32" t="s">
        <v>509</v>
      </c>
      <c r="J447" s="32" t="s">
        <v>566</v>
      </c>
      <c r="K447" s="32" t="s">
        <v>23</v>
      </c>
      <c r="L447" s="500" t="str">
        <f>E447&amp;I447&amp;J447</f>
        <v>Organinių metalų junginiai , seminaras[[prof.S.Tumkevičius]]  FTMC, Saulėtekio al. 3 , E302</v>
      </c>
      <c r="M447" s="500"/>
      <c r="N447" s="500">
        <f>B447*100+C447</f>
        <v>508</v>
      </c>
    </row>
    <row r="448" spans="2:14" ht="12.75" customHeight="1">
      <c r="B448" s="330">
        <v>5</v>
      </c>
      <c r="C448" s="330">
        <v>9</v>
      </c>
      <c r="D448" s="330"/>
      <c r="E448" s="55" t="s">
        <v>11</v>
      </c>
      <c r="F448" s="986" t="s">
        <v>40</v>
      </c>
      <c r="G448" s="118" t="s">
        <v>36</v>
      </c>
      <c r="H448" s="32"/>
      <c r="L448" s="500" t="str">
        <f t="shared" si="73"/>
        <v>E</v>
      </c>
      <c r="M448" s="500"/>
      <c r="N448" s="500">
        <f>B448*100+C448</f>
        <v>509</v>
      </c>
    </row>
    <row r="449" spans="2:14" ht="12.75" customHeight="1">
      <c r="B449" s="842">
        <v>1</v>
      </c>
      <c r="C449" s="842">
        <v>8</v>
      </c>
      <c r="D449" s="842">
        <v>10</v>
      </c>
      <c r="E449" s="56" t="s">
        <v>688</v>
      </c>
      <c r="F449" s="986" t="s">
        <v>40</v>
      </c>
      <c r="G449" s="118" t="s">
        <v>37</v>
      </c>
      <c r="H449" s="32">
        <v>32</v>
      </c>
      <c r="I449" s="32" t="s">
        <v>44</v>
      </c>
      <c r="K449" s="32" t="s">
        <v>277</v>
      </c>
      <c r="L449" s="56" t="str">
        <f t="shared" si="73"/>
        <v>Neorganinės chemijos rinktiniai skyriai, seminaras                         [[prof. A. Kareiva]]  </v>
      </c>
      <c r="M449" s="56"/>
      <c r="N449" s="56">
        <f t="shared" si="69"/>
        <v>108</v>
      </c>
    </row>
    <row r="450" spans="2:14" ht="12.75" customHeight="1">
      <c r="B450" s="842">
        <v>1</v>
      </c>
      <c r="C450" s="842">
        <v>10</v>
      </c>
      <c r="D450" s="842"/>
      <c r="E450" s="56" t="s">
        <v>11</v>
      </c>
      <c r="F450" s="986" t="s">
        <v>40</v>
      </c>
      <c r="G450" s="118" t="s">
        <v>37</v>
      </c>
      <c r="H450" s="32"/>
      <c r="L450" s="56" t="str">
        <f>E450&amp;I450&amp;J450</f>
        <v>E</v>
      </c>
      <c r="M450" s="56"/>
      <c r="N450" s="56">
        <f>B450*100+C450</f>
        <v>110</v>
      </c>
    </row>
    <row r="451" spans="2:14" ht="12.75" customHeight="1">
      <c r="B451" s="842">
        <v>2</v>
      </c>
      <c r="C451" s="842">
        <v>14</v>
      </c>
      <c r="D451" s="842">
        <v>17</v>
      </c>
      <c r="E451" s="56" t="s">
        <v>857</v>
      </c>
      <c r="F451" s="986" t="s">
        <v>40</v>
      </c>
      <c r="G451" s="119" t="s">
        <v>37</v>
      </c>
      <c r="H451" s="32" t="s">
        <v>126</v>
      </c>
      <c r="I451" s="32" t="s">
        <v>80</v>
      </c>
      <c r="J451" s="32" t="s">
        <v>20</v>
      </c>
      <c r="K451" s="32" t="s">
        <v>23</v>
      </c>
      <c r="L451" s="56" t="str">
        <f>E451&amp;I451&amp;J451</f>
        <v>Vaistų kūrimo principai, paskaita ir seminaras    [[doc.A.Brukštus]]    NChA</v>
      </c>
      <c r="M451" s="56"/>
      <c r="N451" s="56">
        <f>B451*100+C451</f>
        <v>214</v>
      </c>
    </row>
    <row r="452" spans="2:14" ht="12.75" customHeight="1">
      <c r="B452" s="842">
        <v>2</v>
      </c>
      <c r="C452" s="842">
        <v>13</v>
      </c>
      <c r="D452" s="842"/>
      <c r="E452" s="56" t="s">
        <v>11</v>
      </c>
      <c r="G452" s="119"/>
      <c r="H452" s="32"/>
      <c r="L452" s="56" t="str">
        <f>E452&amp;I452&amp;J452</f>
        <v>E</v>
      </c>
      <c r="M452" s="56"/>
      <c r="N452" s="56">
        <f>B452*100+C452</f>
        <v>213</v>
      </c>
    </row>
    <row r="453" spans="1:14" ht="12.75" customHeight="1">
      <c r="A453" s="1" t="s">
        <v>711</v>
      </c>
      <c r="B453" s="842">
        <v>3</v>
      </c>
      <c r="C453" s="842">
        <v>8</v>
      </c>
      <c r="D453" s="842">
        <v>10</v>
      </c>
      <c r="E453" s="56" t="s">
        <v>182</v>
      </c>
      <c r="F453" s="986" t="s">
        <v>40</v>
      </c>
      <c r="G453" s="119" t="s">
        <v>37</v>
      </c>
      <c r="H453" s="32">
        <v>32</v>
      </c>
      <c r="I453" s="32" t="s">
        <v>413</v>
      </c>
      <c r="J453" s="32" t="s">
        <v>566</v>
      </c>
      <c r="K453" s="32" t="s">
        <v>23</v>
      </c>
      <c r="L453" s="56" t="str">
        <f t="shared" si="73"/>
        <v>Funkcinių grupių blokavimo metodai    [[prof.V.Masevičius]]   FTMC, Saulėtekio al. 3 , E302</v>
      </c>
      <c r="M453" s="56"/>
      <c r="N453" s="56">
        <f t="shared" si="69"/>
        <v>308</v>
      </c>
    </row>
    <row r="454" spans="1:14" ht="12.75" customHeight="1">
      <c r="A454" s="1" t="s">
        <v>711</v>
      </c>
      <c r="B454" s="842">
        <v>3</v>
      </c>
      <c r="C454" s="842">
        <v>10</v>
      </c>
      <c r="D454" s="842">
        <v>12</v>
      </c>
      <c r="E454" s="56" t="s">
        <v>858</v>
      </c>
      <c r="F454" s="986" t="s">
        <v>40</v>
      </c>
      <c r="G454" s="119" t="s">
        <v>37</v>
      </c>
      <c r="H454" s="32">
        <v>32</v>
      </c>
      <c r="I454" s="32" t="s">
        <v>413</v>
      </c>
      <c r="J454" s="32" t="s">
        <v>566</v>
      </c>
      <c r="K454" s="32" t="s">
        <v>52</v>
      </c>
      <c r="L454" s="56" t="str">
        <f t="shared" si="73"/>
        <v>Funkcinių grupių blokavimo metodai, seminaras     [[prof.V.Masevičius]]   FTMC, Saulėtekio al. 3 , E302</v>
      </c>
      <c r="M454" s="56"/>
      <c r="N454" s="56">
        <f t="shared" si="69"/>
        <v>310</v>
      </c>
    </row>
    <row r="455" spans="2:14" ht="12.75" customHeight="1">
      <c r="B455" s="842">
        <v>3</v>
      </c>
      <c r="C455" s="842">
        <v>12</v>
      </c>
      <c r="D455" s="842"/>
      <c r="E455" s="56" t="s">
        <v>11</v>
      </c>
      <c r="F455" s="986" t="s">
        <v>40</v>
      </c>
      <c r="G455" s="118" t="s">
        <v>37</v>
      </c>
      <c r="H455" s="32"/>
      <c r="L455" s="56" t="str">
        <f t="shared" si="73"/>
        <v>E</v>
      </c>
      <c r="M455" s="56"/>
      <c r="N455" s="56">
        <f t="shared" si="69"/>
        <v>312</v>
      </c>
    </row>
    <row r="456" spans="2:14" ht="12.75" customHeight="1">
      <c r="B456" s="842">
        <v>4</v>
      </c>
      <c r="C456" s="842">
        <v>8</v>
      </c>
      <c r="D456" s="870"/>
      <c r="E456" s="56" t="s">
        <v>11</v>
      </c>
      <c r="F456" s="986" t="s">
        <v>40</v>
      </c>
      <c r="G456" s="118" t="s">
        <v>37</v>
      </c>
      <c r="H456" s="32"/>
      <c r="J456" s="76"/>
      <c r="L456" s="56" t="str">
        <f t="shared" si="73"/>
        <v>E</v>
      </c>
      <c r="M456" s="56"/>
      <c r="N456" s="56">
        <f>B456*100+C456</f>
        <v>408</v>
      </c>
    </row>
    <row r="457" spans="1:14" ht="12.75" customHeight="1">
      <c r="A457" s="1" t="s">
        <v>76</v>
      </c>
      <c r="B457" s="842">
        <v>5</v>
      </c>
      <c r="C457" s="842">
        <v>8</v>
      </c>
      <c r="D457" s="842">
        <v>9</v>
      </c>
      <c r="E457" s="55" t="s">
        <v>693</v>
      </c>
      <c r="F457" s="986" t="s">
        <v>40</v>
      </c>
      <c r="G457" s="119" t="s">
        <v>37</v>
      </c>
      <c r="H457" s="32">
        <v>16</v>
      </c>
      <c r="I457" s="32" t="s">
        <v>509</v>
      </c>
      <c r="J457" s="32" t="s">
        <v>17</v>
      </c>
      <c r="K457" s="32" t="s">
        <v>23</v>
      </c>
      <c r="L457" s="56" t="str">
        <f>E457&amp;I457&amp;J457</f>
        <v>Organinių metalų junginiai, seminaras            [[prof.S.Tumkevičius]]  OChA</v>
      </c>
      <c r="M457" s="56"/>
      <c r="N457" s="56">
        <f>B457*100+C457</f>
        <v>508</v>
      </c>
    </row>
    <row r="458" spans="2:14" ht="12.75" customHeight="1">
      <c r="B458" s="842">
        <v>5</v>
      </c>
      <c r="C458" s="842">
        <v>9</v>
      </c>
      <c r="D458" s="842"/>
      <c r="E458" s="56" t="s">
        <v>11</v>
      </c>
      <c r="F458" s="986" t="s">
        <v>40</v>
      </c>
      <c r="G458" s="118" t="s">
        <v>37</v>
      </c>
      <c r="H458" s="32"/>
      <c r="L458" s="56" t="str">
        <f t="shared" si="73"/>
        <v>E</v>
      </c>
      <c r="M458" s="56"/>
      <c r="N458" s="56">
        <f>B458*100+C458</f>
        <v>509</v>
      </c>
    </row>
    <row r="459" spans="2:14" ht="12.75" customHeight="1">
      <c r="B459" s="502">
        <v>1</v>
      </c>
      <c r="C459" s="502">
        <v>8</v>
      </c>
      <c r="D459" s="502">
        <v>10</v>
      </c>
      <c r="E459" s="75" t="s">
        <v>688</v>
      </c>
      <c r="F459" s="986" t="s">
        <v>40</v>
      </c>
      <c r="G459" s="118" t="s">
        <v>38</v>
      </c>
      <c r="H459" s="32">
        <v>32</v>
      </c>
      <c r="I459" s="32" t="s">
        <v>44</v>
      </c>
      <c r="J459" s="32" t="s">
        <v>20</v>
      </c>
      <c r="K459" s="32" t="s">
        <v>277</v>
      </c>
      <c r="L459" s="75" t="str">
        <f t="shared" si="73"/>
        <v>Neorganinės chemijos rinktiniai skyriai, seminaras                         [[prof. A. Kareiva]]  NChA</v>
      </c>
      <c r="M459" s="75"/>
      <c r="N459" s="75">
        <f t="shared" si="69"/>
        <v>108</v>
      </c>
    </row>
    <row r="460" spans="2:14" ht="12.75" customHeight="1">
      <c r="B460" s="502">
        <v>1</v>
      </c>
      <c r="C460" s="502">
        <v>10</v>
      </c>
      <c r="D460" s="502"/>
      <c r="E460" s="75" t="s">
        <v>11</v>
      </c>
      <c r="G460" s="118"/>
      <c r="H460" s="32"/>
      <c r="L460" s="75" t="str">
        <f>E460&amp;I460&amp;J460</f>
        <v>E</v>
      </c>
      <c r="M460" s="75"/>
      <c r="N460" s="75">
        <f>B460*100+C460</f>
        <v>110</v>
      </c>
    </row>
    <row r="461" spans="2:14" ht="12.75" customHeight="1">
      <c r="B461" s="502">
        <v>2</v>
      </c>
      <c r="C461" s="502">
        <v>12</v>
      </c>
      <c r="D461" s="502">
        <v>16</v>
      </c>
      <c r="E461" s="75" t="s">
        <v>94</v>
      </c>
      <c r="F461" s="986" t="s">
        <v>40</v>
      </c>
      <c r="G461" s="118" t="s">
        <v>38</v>
      </c>
      <c r="H461" s="32">
        <v>64</v>
      </c>
      <c r="L461" s="75" t="str">
        <f>E461&amp;I461&amp;J461</f>
        <v>Mokslo tiriamasis darbas</v>
      </c>
      <c r="M461" s="75"/>
      <c r="N461" s="75">
        <f>B461*100+C461</f>
        <v>212</v>
      </c>
    </row>
    <row r="462" spans="2:14" ht="12.75" customHeight="1">
      <c r="B462" s="502">
        <v>2</v>
      </c>
      <c r="C462" s="502">
        <v>16</v>
      </c>
      <c r="D462" s="502"/>
      <c r="E462" s="75" t="s">
        <v>11</v>
      </c>
      <c r="G462" s="118"/>
      <c r="H462" s="32"/>
      <c r="L462" s="75" t="str">
        <f>E462&amp;I462&amp;J462</f>
        <v>E</v>
      </c>
      <c r="M462" s="75"/>
      <c r="N462" s="75">
        <f>B462*100+C462</f>
        <v>216</v>
      </c>
    </row>
    <row r="463" spans="2:15" ht="12.75" customHeight="1">
      <c r="B463" s="502">
        <v>3</v>
      </c>
      <c r="C463" s="502">
        <v>12</v>
      </c>
      <c r="D463" s="502">
        <v>14</v>
      </c>
      <c r="E463" s="871" t="s">
        <v>11</v>
      </c>
      <c r="G463" s="118"/>
      <c r="H463" s="32"/>
      <c r="L463" s="75" t="str">
        <f aca="true" t="shared" si="74" ref="L463:L468">E463&amp;I463&amp;J463</f>
        <v>E</v>
      </c>
      <c r="M463" s="75"/>
      <c r="N463" s="75">
        <f aca="true" t="shared" si="75" ref="N463:N468">B463*100+C463</f>
        <v>312</v>
      </c>
      <c r="O463" s="2"/>
    </row>
    <row r="464" spans="2:14" ht="12.75" customHeight="1">
      <c r="B464" s="502">
        <v>3</v>
      </c>
      <c r="C464" s="502">
        <v>14</v>
      </c>
      <c r="D464" s="502">
        <v>16</v>
      </c>
      <c r="E464" s="75" t="s">
        <v>859</v>
      </c>
      <c r="F464" s="986" t="s">
        <v>40</v>
      </c>
      <c r="G464" s="119" t="s">
        <v>38</v>
      </c>
      <c r="H464" s="32">
        <v>32</v>
      </c>
      <c r="I464" s="32" t="s">
        <v>111</v>
      </c>
      <c r="J464" s="32" t="s">
        <v>14</v>
      </c>
      <c r="K464" s="32" t="s">
        <v>30</v>
      </c>
      <c r="L464" s="75" t="str">
        <f t="shared" si="74"/>
        <v>Polimerizacijos reakcijų mechanizmai, seminaras    [[prof.R.Makuška]]  PChA</v>
      </c>
      <c r="M464" s="75"/>
      <c r="N464" s="75">
        <f t="shared" si="75"/>
        <v>314</v>
      </c>
    </row>
    <row r="465" spans="1:14" ht="12.75" customHeight="1">
      <c r="A465" s="1" t="s">
        <v>468</v>
      </c>
      <c r="B465" s="502">
        <v>3</v>
      </c>
      <c r="C465" s="502">
        <v>16</v>
      </c>
      <c r="D465" s="502">
        <v>19</v>
      </c>
      <c r="E465" s="871" t="s">
        <v>901</v>
      </c>
      <c r="F465" s="986" t="s">
        <v>40</v>
      </c>
      <c r="G465" s="118" t="s">
        <v>38</v>
      </c>
      <c r="H465" s="32">
        <v>32</v>
      </c>
      <c r="I465" s="32" t="s">
        <v>854</v>
      </c>
      <c r="J465" s="32" t="s">
        <v>32</v>
      </c>
      <c r="K465" s="32" t="s">
        <v>30</v>
      </c>
      <c r="L465" s="75" t="str">
        <f t="shared" si="74"/>
        <v>Polimerų tirpalai paskaita, seminaras   [[asist.A.Bočkuvienė]]     PChL</v>
      </c>
      <c r="M465" s="75"/>
      <c r="N465" s="75">
        <f t="shared" si="75"/>
        <v>316</v>
      </c>
    </row>
    <row r="466" spans="2:14" ht="12.75" customHeight="1">
      <c r="B466" s="502">
        <v>3</v>
      </c>
      <c r="C466" s="502">
        <v>19</v>
      </c>
      <c r="D466" s="502"/>
      <c r="E466" s="871" t="s">
        <v>11</v>
      </c>
      <c r="G466" s="118"/>
      <c r="H466" s="32"/>
      <c r="L466" s="75" t="str">
        <f t="shared" si="74"/>
        <v>E</v>
      </c>
      <c r="M466" s="75"/>
      <c r="N466" s="75">
        <f t="shared" si="75"/>
        <v>319</v>
      </c>
    </row>
    <row r="467" spans="1:14" ht="12.75" customHeight="1">
      <c r="A467" s="28"/>
      <c r="B467" s="502">
        <v>4</v>
      </c>
      <c r="C467" s="502">
        <v>8</v>
      </c>
      <c r="D467" s="834"/>
      <c r="E467" s="75" t="s">
        <v>11</v>
      </c>
      <c r="F467" s="993"/>
      <c r="G467" s="872"/>
      <c r="H467" s="76"/>
      <c r="I467" s="76"/>
      <c r="J467" s="76"/>
      <c r="L467" s="75" t="str">
        <f t="shared" si="74"/>
        <v>E</v>
      </c>
      <c r="M467" s="75"/>
      <c r="N467" s="75">
        <f t="shared" si="75"/>
        <v>408</v>
      </c>
    </row>
    <row r="468" spans="2:15" ht="12.75" customHeight="1">
      <c r="B468" s="502">
        <v>5</v>
      </c>
      <c r="C468" s="502">
        <v>8</v>
      </c>
      <c r="D468" s="502">
        <v>9</v>
      </c>
      <c r="E468" s="55" t="s">
        <v>693</v>
      </c>
      <c r="F468" s="986" t="s">
        <v>40</v>
      </c>
      <c r="G468" s="118" t="s">
        <v>38</v>
      </c>
      <c r="H468" s="32">
        <v>16</v>
      </c>
      <c r="I468" s="32" t="s">
        <v>509</v>
      </c>
      <c r="J468" s="32" t="s">
        <v>17</v>
      </c>
      <c r="K468" s="32" t="s">
        <v>23</v>
      </c>
      <c r="L468" s="75" t="str">
        <f t="shared" si="74"/>
        <v>Organinių metalų junginiai, seminaras            [[prof.S.Tumkevičius]]  OChA</v>
      </c>
      <c r="M468" s="75"/>
      <c r="N468" s="75">
        <f t="shared" si="75"/>
        <v>508</v>
      </c>
      <c r="O468" s="2"/>
    </row>
    <row r="469" spans="2:14" ht="12.75" customHeight="1">
      <c r="B469" s="502">
        <v>5</v>
      </c>
      <c r="C469" s="502">
        <v>9</v>
      </c>
      <c r="D469" s="502"/>
      <c r="E469" s="75" t="s">
        <v>11</v>
      </c>
      <c r="F469" s="986" t="s">
        <v>40</v>
      </c>
      <c r="G469" s="118" t="s">
        <v>38</v>
      </c>
      <c r="H469" s="32"/>
      <c r="L469" s="75" t="str">
        <f>E469&amp;I469&amp;J469</f>
        <v>E</v>
      </c>
      <c r="M469" s="75"/>
      <c r="N469" s="75">
        <f>B469*100+C469</f>
        <v>509</v>
      </c>
    </row>
    <row r="470" spans="2:14" ht="14.25" customHeight="1">
      <c r="B470" s="330">
        <v>1</v>
      </c>
      <c r="C470" s="330">
        <v>11</v>
      </c>
      <c r="D470" s="330">
        <v>13</v>
      </c>
      <c r="E470" s="55" t="s">
        <v>860</v>
      </c>
      <c r="F470" s="986" t="s">
        <v>40</v>
      </c>
      <c r="G470" s="410" t="s">
        <v>43</v>
      </c>
      <c r="H470" s="32">
        <v>32</v>
      </c>
      <c r="I470" s="32" t="s">
        <v>779</v>
      </c>
      <c r="J470" s="32" t="s">
        <v>14</v>
      </c>
      <c r="K470" s="32" t="s">
        <v>30</v>
      </c>
      <c r="L470" s="55" t="str">
        <f aca="true" t="shared" si="76" ref="L470:L478">E470&amp;I470&amp;J470</f>
        <v>Polimerizacijos reakcijų mechanizmai    [[prof. R. Makuška]]  PChA</v>
      </c>
      <c r="M470" s="55"/>
      <c r="N470" s="55">
        <f aca="true" t="shared" si="77" ref="N470:N499">B470*100+C470</f>
        <v>111</v>
      </c>
    </row>
    <row r="471" spans="2:14" ht="14.25" customHeight="1">
      <c r="B471" s="330">
        <v>1</v>
      </c>
      <c r="C471" s="330">
        <v>13</v>
      </c>
      <c r="D471" s="330">
        <v>14</v>
      </c>
      <c r="E471" s="55" t="s">
        <v>11</v>
      </c>
      <c r="G471" s="410"/>
      <c r="H471" s="32"/>
      <c r="L471" s="55" t="str">
        <f>E471&amp;I471&amp;J471</f>
        <v>E</v>
      </c>
      <c r="M471" s="55"/>
      <c r="N471" s="55">
        <f t="shared" si="77"/>
        <v>113</v>
      </c>
    </row>
    <row r="472" spans="2:15" ht="12.75" customHeight="1">
      <c r="B472" s="330">
        <v>1</v>
      </c>
      <c r="C472" s="330">
        <v>14</v>
      </c>
      <c r="D472" s="330">
        <v>16</v>
      </c>
      <c r="E472" s="55" t="s">
        <v>113</v>
      </c>
      <c r="F472" s="986" t="s">
        <v>40</v>
      </c>
      <c r="G472" s="410" t="s">
        <v>43</v>
      </c>
      <c r="H472" s="32">
        <v>32</v>
      </c>
      <c r="I472" s="32" t="s">
        <v>112</v>
      </c>
      <c r="J472" s="32" t="s">
        <v>786</v>
      </c>
      <c r="K472" s="32" t="s">
        <v>277</v>
      </c>
      <c r="L472" s="55" t="str">
        <f t="shared" si="76"/>
        <v>Neorganinės chemijos rinktiniai skyriai       [[prof. A. Kareiva]]     TChA</v>
      </c>
      <c r="M472" s="55"/>
      <c r="N472" s="55">
        <f t="shared" si="77"/>
        <v>114</v>
      </c>
      <c r="O472" s="28"/>
    </row>
    <row r="473" spans="1:16" ht="12.75" customHeight="1">
      <c r="A473" s="1650" t="s">
        <v>798</v>
      </c>
      <c r="B473" s="1094">
        <v>1</v>
      </c>
      <c r="C473" s="1094">
        <v>16</v>
      </c>
      <c r="D473" s="1094">
        <v>19</v>
      </c>
      <c r="E473" s="986" t="s">
        <v>320</v>
      </c>
      <c r="F473" s="986" t="s">
        <v>40</v>
      </c>
      <c r="G473" s="1651" t="s">
        <v>53</v>
      </c>
      <c r="H473" s="986" t="s">
        <v>126</v>
      </c>
      <c r="I473" s="986" t="s">
        <v>292</v>
      </c>
      <c r="J473" s="986" t="s">
        <v>51</v>
      </c>
      <c r="K473" s="986" t="s">
        <v>333</v>
      </c>
      <c r="L473" s="986" t="str">
        <f>E473&amp;I473&amp;J473</f>
        <v>Kultūros vertybių biodestrukcijos tyrimo ir apsaugos metodai (konsultacijos)    [[lekt.D.Jonynaitė]]   GRC</v>
      </c>
      <c r="M473" s="986"/>
      <c r="N473" s="986">
        <f t="shared" si="77"/>
        <v>116</v>
      </c>
      <c r="O473" s="1350" t="s">
        <v>321</v>
      </c>
      <c r="P473" s="1350"/>
    </row>
    <row r="474" spans="2:15" ht="12.75" customHeight="1">
      <c r="B474" s="330">
        <v>1</v>
      </c>
      <c r="C474" s="330">
        <v>19</v>
      </c>
      <c r="D474" s="330"/>
      <c r="E474" s="55" t="s">
        <v>11</v>
      </c>
      <c r="G474" s="410"/>
      <c r="H474" s="32"/>
      <c r="L474" s="55" t="str">
        <f>E474&amp;I474&amp;J474</f>
        <v>E</v>
      </c>
      <c r="M474" s="55"/>
      <c r="N474" s="55">
        <f t="shared" si="77"/>
        <v>119</v>
      </c>
      <c r="O474" s="28"/>
    </row>
    <row r="475" spans="2:15" ht="19.5" customHeight="1">
      <c r="B475" s="1094">
        <v>2</v>
      </c>
      <c r="C475" s="1094">
        <v>8</v>
      </c>
      <c r="D475" s="1094">
        <v>10</v>
      </c>
      <c r="E475" s="55" t="s">
        <v>459</v>
      </c>
      <c r="F475" s="986" t="s">
        <v>40</v>
      </c>
      <c r="G475" s="410" t="s">
        <v>43</v>
      </c>
      <c r="H475" s="32">
        <v>32</v>
      </c>
      <c r="I475" s="32" t="s">
        <v>156</v>
      </c>
      <c r="J475" s="32" t="s">
        <v>18</v>
      </c>
      <c r="K475" s="32" t="s">
        <v>25</v>
      </c>
      <c r="L475" s="55" t="str">
        <f t="shared" si="76"/>
        <v>Cheminė kinetika     [[prof.A.Malinauskas]]     FChA</v>
      </c>
      <c r="M475" s="55"/>
      <c r="N475" s="55">
        <f t="shared" si="77"/>
        <v>208</v>
      </c>
      <c r="O475" s="52"/>
    </row>
    <row r="476" spans="2:14" ht="19.5" customHeight="1">
      <c r="B476" s="1094">
        <v>2</v>
      </c>
      <c r="C476" s="1094">
        <v>10</v>
      </c>
      <c r="D476" s="1094">
        <v>12</v>
      </c>
      <c r="E476" s="55" t="s">
        <v>694</v>
      </c>
      <c r="F476" s="986" t="s">
        <v>40</v>
      </c>
      <c r="G476" s="410" t="s">
        <v>43</v>
      </c>
      <c r="H476" s="32">
        <v>32</v>
      </c>
      <c r="I476" s="32" t="s">
        <v>156</v>
      </c>
      <c r="J476" s="32" t="s">
        <v>18</v>
      </c>
      <c r="K476" s="32" t="s">
        <v>25</v>
      </c>
      <c r="L476" s="55" t="str">
        <f t="shared" si="76"/>
        <v> Cheminė  kinetika, seminaras   [[prof.A.Malinauskas]]     FChA</v>
      </c>
      <c r="M476" s="55"/>
      <c r="N476" s="55">
        <f t="shared" si="77"/>
        <v>210</v>
      </c>
    </row>
    <row r="477" spans="2:14" ht="12.75" customHeight="1">
      <c r="B477" s="330">
        <v>2</v>
      </c>
      <c r="C477" s="330">
        <v>12</v>
      </c>
      <c r="D477" s="330"/>
      <c r="E477" s="55" t="s">
        <v>11</v>
      </c>
      <c r="F477" s="986" t="s">
        <v>40</v>
      </c>
      <c r="G477" s="410" t="s">
        <v>43</v>
      </c>
      <c r="H477" s="32"/>
      <c r="L477" s="55" t="str">
        <f>E477&amp;I477&amp;J477</f>
        <v>E</v>
      </c>
      <c r="M477" s="55"/>
      <c r="N477" s="55">
        <f>B477*100+C477</f>
        <v>212</v>
      </c>
    </row>
    <row r="478" spans="2:14" ht="12.75" customHeight="1">
      <c r="B478" s="330">
        <v>3</v>
      </c>
      <c r="C478" s="330">
        <v>14</v>
      </c>
      <c r="D478" s="330"/>
      <c r="E478" s="55" t="s">
        <v>11</v>
      </c>
      <c r="F478" s="986" t="s">
        <v>40</v>
      </c>
      <c r="G478" s="410" t="s">
        <v>43</v>
      </c>
      <c r="H478" s="32"/>
      <c r="L478" s="55" t="str">
        <f t="shared" si="76"/>
        <v>E</v>
      </c>
      <c r="M478" s="55"/>
      <c r="N478" s="55">
        <f t="shared" si="77"/>
        <v>314</v>
      </c>
    </row>
    <row r="479" spans="2:14" ht="12.75" customHeight="1">
      <c r="B479" s="330">
        <v>3</v>
      </c>
      <c r="C479" s="330">
        <v>16</v>
      </c>
      <c r="D479" s="330">
        <v>18</v>
      </c>
      <c r="E479" s="55" t="s">
        <v>695</v>
      </c>
      <c r="F479" s="986" t="s">
        <v>40</v>
      </c>
      <c r="G479" s="410" t="s">
        <v>43</v>
      </c>
      <c r="H479" s="32">
        <v>32</v>
      </c>
      <c r="I479" s="32" t="s">
        <v>110</v>
      </c>
      <c r="J479" s="32" t="s">
        <v>14</v>
      </c>
      <c r="K479" s="32" t="s">
        <v>30</v>
      </c>
      <c r="L479" s="55" t="str">
        <f aca="true" t="shared" si="78" ref="L479:L484">E479&amp;I479&amp;J479</f>
        <v> Polimerizacijos reakcijų mechanizmai, seminaras[[prof..R.Makuška]]  PChA</v>
      </c>
      <c r="M479" s="55"/>
      <c r="N479" s="55">
        <f t="shared" si="77"/>
        <v>316</v>
      </c>
    </row>
    <row r="480" spans="1:15" ht="12.75" customHeight="1">
      <c r="A480" s="29"/>
      <c r="B480" s="330">
        <v>3</v>
      </c>
      <c r="C480" s="330">
        <v>18</v>
      </c>
      <c r="D480" s="330"/>
      <c r="E480" s="55" t="s">
        <v>11</v>
      </c>
      <c r="G480" s="410"/>
      <c r="H480" s="32"/>
      <c r="L480" s="55" t="str">
        <f t="shared" si="78"/>
        <v>E</v>
      </c>
      <c r="M480" s="55"/>
      <c r="N480" s="55">
        <f t="shared" si="77"/>
        <v>318</v>
      </c>
      <c r="O480" s="52"/>
    </row>
    <row r="481" spans="1:15" ht="12.75" customHeight="1">
      <c r="A481" s="29"/>
      <c r="B481" s="330">
        <v>4</v>
      </c>
      <c r="C481" s="330">
        <v>8</v>
      </c>
      <c r="D481" s="330"/>
      <c r="E481" s="55"/>
      <c r="F481" s="986" t="s">
        <v>40</v>
      </c>
      <c r="G481" s="410" t="s">
        <v>43</v>
      </c>
      <c r="H481" s="32"/>
      <c r="L481" s="55">
        <f t="shared" si="78"/>
      </c>
      <c r="M481" s="55"/>
      <c r="N481" s="55">
        <f t="shared" si="77"/>
        <v>408</v>
      </c>
      <c r="O481" s="52"/>
    </row>
    <row r="482" spans="1:15" ht="12.75" customHeight="1">
      <c r="A482" s="29"/>
      <c r="B482" s="330">
        <v>5</v>
      </c>
      <c r="C482" s="330">
        <v>9</v>
      </c>
      <c r="D482" s="330">
        <v>11</v>
      </c>
      <c r="E482" s="55" t="s">
        <v>508</v>
      </c>
      <c r="F482" s="986" t="s">
        <v>40</v>
      </c>
      <c r="G482" s="410" t="s">
        <v>43</v>
      </c>
      <c r="H482" s="32">
        <v>32</v>
      </c>
      <c r="I482" s="32" t="s">
        <v>509</v>
      </c>
      <c r="J482" s="32" t="s">
        <v>566</v>
      </c>
      <c r="K482" s="32" t="s">
        <v>23</v>
      </c>
      <c r="L482" s="55" t="str">
        <f t="shared" si="78"/>
        <v>Organinių metalų junginiai       [[prof.S.Tumkevičius]]  FTMC, Saulėtekio al. 3 , E302</v>
      </c>
      <c r="M482" s="55"/>
      <c r="N482" s="55">
        <f t="shared" si="77"/>
        <v>509</v>
      </c>
      <c r="O482" s="52"/>
    </row>
    <row r="483" spans="1:15" ht="12.75" customHeight="1">
      <c r="A483" s="29"/>
      <c r="B483" s="330">
        <v>5</v>
      </c>
      <c r="C483" s="330">
        <v>11</v>
      </c>
      <c r="D483" s="330"/>
      <c r="E483" s="55" t="s">
        <v>11</v>
      </c>
      <c r="G483" s="410"/>
      <c r="H483" s="32"/>
      <c r="L483" s="55" t="str">
        <f t="shared" si="78"/>
        <v>E</v>
      </c>
      <c r="M483" s="55"/>
      <c r="N483" s="55">
        <f t="shared" si="77"/>
        <v>511</v>
      </c>
      <c r="O483" s="52"/>
    </row>
    <row r="484" spans="2:14" ht="12.75" customHeight="1">
      <c r="B484" s="43">
        <v>1</v>
      </c>
      <c r="C484" s="43">
        <v>8</v>
      </c>
      <c r="D484" s="43">
        <v>11</v>
      </c>
      <c r="E484" s="499" t="s">
        <v>94</v>
      </c>
      <c r="F484" s="986" t="s">
        <v>45</v>
      </c>
      <c r="G484" s="120"/>
      <c r="H484" s="32"/>
      <c r="L484" s="499" t="str">
        <f t="shared" si="78"/>
        <v>Mokslo tiriamasis darbas</v>
      </c>
      <c r="M484" s="499"/>
      <c r="N484" s="499">
        <f t="shared" si="77"/>
        <v>108</v>
      </c>
    </row>
    <row r="485" spans="1:14" ht="12.75" customHeight="1">
      <c r="A485" s="1011" t="s">
        <v>537</v>
      </c>
      <c r="B485" s="43">
        <v>1</v>
      </c>
      <c r="C485" s="995">
        <v>11</v>
      </c>
      <c r="D485" s="995">
        <v>14</v>
      </c>
      <c r="E485" s="1044" t="s">
        <v>696</v>
      </c>
      <c r="F485" s="1189" t="s">
        <v>45</v>
      </c>
      <c r="G485" s="1048" t="s">
        <v>41</v>
      </c>
      <c r="H485" s="994" t="s">
        <v>126</v>
      </c>
      <c r="I485" s="994" t="s">
        <v>362</v>
      </c>
      <c r="J485" s="32" t="s">
        <v>556</v>
      </c>
      <c r="K485" s="32" t="s">
        <v>507</v>
      </c>
      <c r="L485" s="499" t="str">
        <f>E485&amp;I485&amp;J485</f>
        <v>Ekologinė biochemija, paskaita ir seminaras[[doc.A.Zimkus]]   JGMC, R301</v>
      </c>
      <c r="M485" s="499"/>
      <c r="N485" s="499">
        <f>B485*100+C485</f>
        <v>111</v>
      </c>
    </row>
    <row r="486" spans="1:14" ht="12.75" customHeight="1">
      <c r="A486" s="1" t="s">
        <v>538</v>
      </c>
      <c r="B486" s="43">
        <v>1</v>
      </c>
      <c r="C486" s="43">
        <v>15</v>
      </c>
      <c r="D486" s="43">
        <v>18</v>
      </c>
      <c r="E486" s="499" t="s">
        <v>697</v>
      </c>
      <c r="F486" s="986" t="s">
        <v>45</v>
      </c>
      <c r="G486" s="120" t="s">
        <v>41</v>
      </c>
      <c r="H486" s="32" t="s">
        <v>126</v>
      </c>
      <c r="I486" s="32" t="s">
        <v>312</v>
      </c>
      <c r="J486" s="32" t="s">
        <v>557</v>
      </c>
      <c r="K486" s="32" t="s">
        <v>507</v>
      </c>
      <c r="L486" s="499" t="str">
        <f>E486&amp;I486&amp;J486</f>
        <v> Baltymų fizikinė chemija, paskaita ir seminaras[[dr.D.Matulis]]    JGMC, R102</v>
      </c>
      <c r="M486" s="499"/>
      <c r="N486" s="499">
        <f t="shared" si="77"/>
        <v>115</v>
      </c>
    </row>
    <row r="487" spans="2:14" ht="12.75" customHeight="1">
      <c r="B487" s="43">
        <v>1</v>
      </c>
      <c r="C487" s="43">
        <v>18</v>
      </c>
      <c r="E487" s="499" t="s">
        <v>11</v>
      </c>
      <c r="G487" s="120"/>
      <c r="H487" s="32"/>
      <c r="L487" s="499" t="str">
        <f>E487&amp;I487&amp;J487</f>
        <v>E</v>
      </c>
      <c r="M487" s="499"/>
      <c r="N487" s="499">
        <f>B487*100+C487</f>
        <v>118</v>
      </c>
    </row>
    <row r="488" spans="2:14" ht="12.75" customHeight="1">
      <c r="B488" s="43">
        <v>2</v>
      </c>
      <c r="C488" s="43">
        <v>8</v>
      </c>
      <c r="D488" s="60"/>
      <c r="E488" s="997" t="s">
        <v>94</v>
      </c>
      <c r="G488" s="120"/>
      <c r="H488" s="32"/>
      <c r="L488" s="499" t="str">
        <f>E488&amp;I488&amp;J488</f>
        <v>Mokslo tiriamasis darbas</v>
      </c>
      <c r="M488" s="499"/>
      <c r="N488" s="499">
        <f>B488*100+C488</f>
        <v>208</v>
      </c>
    </row>
    <row r="489" spans="1:14" ht="12.75" customHeight="1">
      <c r="A489" s="28"/>
      <c r="B489" s="43">
        <v>3</v>
      </c>
      <c r="C489" s="43">
        <v>8</v>
      </c>
      <c r="D489" s="43">
        <v>16</v>
      </c>
      <c r="E489" s="499" t="s">
        <v>94</v>
      </c>
      <c r="G489" s="120"/>
      <c r="H489" s="32"/>
      <c r="L489" s="499" t="str">
        <f>E489&amp;I489&amp;J489</f>
        <v>Mokslo tiriamasis darbas</v>
      </c>
      <c r="M489" s="499"/>
      <c r="N489" s="499">
        <f>B489*100+C489</f>
        <v>308</v>
      </c>
    </row>
    <row r="490" spans="1:14" ht="12.75" customHeight="1">
      <c r="A490" s="104"/>
      <c r="B490" s="43">
        <v>3</v>
      </c>
      <c r="C490" s="43">
        <v>16</v>
      </c>
      <c r="E490" s="499" t="s">
        <v>11</v>
      </c>
      <c r="F490" s="986" t="s">
        <v>45</v>
      </c>
      <c r="G490" s="120" t="s">
        <v>41</v>
      </c>
      <c r="H490" s="32"/>
      <c r="I490" s="76"/>
      <c r="J490" s="994"/>
      <c r="K490" s="32" t="s">
        <v>507</v>
      </c>
      <c r="L490" s="499" t="str">
        <f aca="true" t="shared" si="79" ref="L490:L498">E490&amp;I490&amp;J490</f>
        <v>E</v>
      </c>
      <c r="M490" s="499"/>
      <c r="N490" s="499">
        <f t="shared" si="77"/>
        <v>316</v>
      </c>
    </row>
    <row r="491" spans="1:14" ht="12.75" customHeight="1">
      <c r="A491" s="28"/>
      <c r="B491" s="43">
        <v>4</v>
      </c>
      <c r="C491" s="43">
        <v>9</v>
      </c>
      <c r="D491" s="43">
        <v>12</v>
      </c>
      <c r="E491" s="499" t="s">
        <v>698</v>
      </c>
      <c r="F491" s="986" t="s">
        <v>45</v>
      </c>
      <c r="G491" s="120" t="s">
        <v>41</v>
      </c>
      <c r="H491" s="32">
        <v>32</v>
      </c>
      <c r="I491" s="32" t="s">
        <v>268</v>
      </c>
      <c r="J491" s="32" t="s">
        <v>535</v>
      </c>
      <c r="K491" s="32" t="s">
        <v>507</v>
      </c>
      <c r="L491" s="499" t="str">
        <f t="shared" si="79"/>
        <v>Mikroorganizmų genetika   paskaita ir seminaras[[dr.R.Šapranauskas ]]   JGMC, R203</v>
      </c>
      <c r="M491" s="499"/>
      <c r="N491" s="499">
        <f t="shared" si="77"/>
        <v>409</v>
      </c>
    </row>
    <row r="492" spans="1:14" ht="12.75" customHeight="1">
      <c r="A492" s="1" t="s">
        <v>558</v>
      </c>
      <c r="B492" s="43">
        <v>4</v>
      </c>
      <c r="C492" s="43">
        <v>12</v>
      </c>
      <c r="D492" s="43">
        <v>15</v>
      </c>
      <c r="E492" s="499" t="s">
        <v>699</v>
      </c>
      <c r="F492" s="986" t="s">
        <v>45</v>
      </c>
      <c r="G492" s="120" t="s">
        <v>41</v>
      </c>
      <c r="H492" s="32" t="s">
        <v>361</v>
      </c>
      <c r="I492" s="32" t="s">
        <v>311</v>
      </c>
      <c r="J492" s="32" t="s">
        <v>535</v>
      </c>
      <c r="K492" s="32" t="s">
        <v>507</v>
      </c>
      <c r="L492" s="499" t="str">
        <f>E492&amp;I492&amp;J492</f>
        <v>Sintetinė biologija, paskaita ir seminaras[[dr.L.Mažutis]]  JGMC, R203</v>
      </c>
      <c r="M492" s="499"/>
      <c r="N492" s="499">
        <f t="shared" si="77"/>
        <v>412</v>
      </c>
    </row>
    <row r="493" spans="1:14" ht="12.75" customHeight="1">
      <c r="A493" s="28"/>
      <c r="B493" s="43">
        <v>4</v>
      </c>
      <c r="C493" s="43">
        <v>15</v>
      </c>
      <c r="E493" s="499" t="s">
        <v>11</v>
      </c>
      <c r="G493" s="120"/>
      <c r="H493" s="32"/>
      <c r="J493" s="76"/>
      <c r="L493" s="499" t="str">
        <f t="shared" si="79"/>
        <v>E</v>
      </c>
      <c r="M493" s="499"/>
      <c r="N493" s="499">
        <f t="shared" si="77"/>
        <v>415</v>
      </c>
    </row>
    <row r="494" spans="1:14" ht="12.75" customHeight="1">
      <c r="A494" s="1011"/>
      <c r="B494" s="43">
        <v>5</v>
      </c>
      <c r="C494" s="43">
        <v>9</v>
      </c>
      <c r="D494" s="43">
        <v>11</v>
      </c>
      <c r="E494" s="499" t="s">
        <v>181</v>
      </c>
      <c r="F494" s="986" t="s">
        <v>45</v>
      </c>
      <c r="G494" s="120" t="s">
        <v>41</v>
      </c>
      <c r="H494" s="32">
        <v>32</v>
      </c>
      <c r="I494" s="32" t="s">
        <v>180</v>
      </c>
      <c r="J494" s="32" t="s">
        <v>534</v>
      </c>
      <c r="K494" s="32" t="s">
        <v>507</v>
      </c>
      <c r="L494" s="499" t="str">
        <f>E494&amp;I494&amp;J494</f>
        <v>Molekulinė vėžio biologija ir imunologija   [[dr.K.Sužiedėlis]]   JGMC,  R406</v>
      </c>
      <c r="M494" s="499"/>
      <c r="N494" s="499">
        <f>B494*100+C494</f>
        <v>509</v>
      </c>
    </row>
    <row r="495" spans="2:14" ht="12.75" customHeight="1">
      <c r="B495" s="43">
        <v>5</v>
      </c>
      <c r="C495" s="43">
        <v>11</v>
      </c>
      <c r="D495" s="43">
        <v>12</v>
      </c>
      <c r="E495" s="499" t="s">
        <v>193</v>
      </c>
      <c r="F495" s="986" t="s">
        <v>45</v>
      </c>
      <c r="G495" s="120" t="s">
        <v>41</v>
      </c>
      <c r="H495" s="32">
        <v>32</v>
      </c>
      <c r="I495" s="32" t="s">
        <v>180</v>
      </c>
      <c r="J495" s="32" t="s">
        <v>536</v>
      </c>
      <c r="K495" s="32" t="s">
        <v>507</v>
      </c>
      <c r="L495" s="499" t="str">
        <f>E495&amp;I495&amp;J495</f>
        <v>Molekulinė vėžio biologija ir imunologija, lab.d.  [[dr.K.Sužiedėlis]]   Nacional.vėžio inst., gruodžio mėn.</v>
      </c>
      <c r="M495" s="499"/>
      <c r="N495" s="499">
        <f>B495*100+C495</f>
        <v>511</v>
      </c>
    </row>
    <row r="496" spans="2:14" ht="12.75" customHeight="1">
      <c r="B496" s="43">
        <v>5</v>
      </c>
      <c r="C496" s="43">
        <v>12</v>
      </c>
      <c r="D496" s="43">
        <v>15</v>
      </c>
      <c r="E496" s="499" t="s">
        <v>700</v>
      </c>
      <c r="F496" s="986" t="s">
        <v>45</v>
      </c>
      <c r="G496" s="120" t="s">
        <v>41</v>
      </c>
      <c r="H496" s="32" t="s">
        <v>126</v>
      </c>
      <c r="I496" s="32" t="s">
        <v>895</v>
      </c>
      <c r="J496" s="32" t="s">
        <v>534</v>
      </c>
      <c r="K496" s="32" t="s">
        <v>507</v>
      </c>
      <c r="L496" s="499" t="str">
        <f>E496&amp;I496&amp;J496</f>
        <v>Sistemų biologija, paskaita ir seminaras[[prof. S.Serva ]]     JGMC,  R406</v>
      </c>
      <c r="M496" s="499"/>
      <c r="N496" s="499">
        <f>B496*100+C496</f>
        <v>512</v>
      </c>
    </row>
    <row r="497" spans="2:14" ht="12.75" customHeight="1">
      <c r="B497" s="43">
        <v>5</v>
      </c>
      <c r="C497" s="43">
        <v>15</v>
      </c>
      <c r="D497" s="43">
        <v>18</v>
      </c>
      <c r="E497" s="499" t="s">
        <v>42</v>
      </c>
      <c r="F497" s="986" t="s">
        <v>45</v>
      </c>
      <c r="G497" s="120" t="s">
        <v>41</v>
      </c>
      <c r="H497" s="32">
        <v>40</v>
      </c>
      <c r="J497" s="994"/>
      <c r="K497" s="32" t="s">
        <v>507</v>
      </c>
      <c r="L497" s="499" t="str">
        <f t="shared" si="79"/>
        <v>Mokslo tiriamasis darbas  </v>
      </c>
      <c r="M497" s="499"/>
      <c r="N497" s="499">
        <f t="shared" si="77"/>
        <v>515</v>
      </c>
    </row>
    <row r="498" spans="2:14" ht="12.75" customHeight="1">
      <c r="B498" s="43">
        <v>5</v>
      </c>
      <c r="C498" s="43">
        <v>18</v>
      </c>
      <c r="E498" s="499" t="s">
        <v>11</v>
      </c>
      <c r="F498" s="986" t="s">
        <v>45</v>
      </c>
      <c r="G498" s="120" t="s">
        <v>41</v>
      </c>
      <c r="H498" s="32"/>
      <c r="L498" s="499" t="str">
        <f t="shared" si="79"/>
        <v>E</v>
      </c>
      <c r="M498" s="499"/>
      <c r="N498" s="499">
        <f t="shared" si="77"/>
        <v>518</v>
      </c>
    </row>
    <row r="499" spans="1:14" ht="19.5" customHeight="1">
      <c r="A499" s="1" t="s">
        <v>418</v>
      </c>
      <c r="B499" s="1094">
        <v>1</v>
      </c>
      <c r="C499" s="1094">
        <v>8</v>
      </c>
      <c r="D499" s="1094">
        <v>12</v>
      </c>
      <c r="E499" s="74" t="s">
        <v>269</v>
      </c>
      <c r="F499" s="986" t="s">
        <v>45</v>
      </c>
      <c r="G499" s="74" t="s">
        <v>200</v>
      </c>
      <c r="H499" s="32">
        <v>64</v>
      </c>
      <c r="I499" s="74" t="s">
        <v>234</v>
      </c>
      <c r="J499" s="74" t="s">
        <v>232</v>
      </c>
      <c r="K499" s="74" t="s">
        <v>25</v>
      </c>
      <c r="L499" s="74" t="str">
        <f>E499&amp;I499&amp;J499</f>
        <v>Kinetiniai ir elektrocheminiai analizės metoda, tiriamasis darbas  1/2 gr.   [[prof.A.Ramanavičius]]     lab.</v>
      </c>
      <c r="M499" s="74"/>
      <c r="N499" s="74">
        <f t="shared" si="77"/>
        <v>108</v>
      </c>
    </row>
    <row r="500" spans="2:14" ht="19.5" customHeight="1">
      <c r="B500" s="1094">
        <v>1</v>
      </c>
      <c r="C500" s="1094">
        <v>12</v>
      </c>
      <c r="D500" s="1094">
        <v>14</v>
      </c>
      <c r="E500" s="74" t="s">
        <v>233</v>
      </c>
      <c r="F500" s="986" t="s">
        <v>45</v>
      </c>
      <c r="G500" s="74" t="s">
        <v>200</v>
      </c>
      <c r="H500" s="32">
        <v>32</v>
      </c>
      <c r="I500" s="74" t="s">
        <v>234</v>
      </c>
      <c r="J500" s="74" t="s">
        <v>605</v>
      </c>
      <c r="K500" s="74" t="s">
        <v>25</v>
      </c>
      <c r="L500" s="74" t="str">
        <f aca="true" t="shared" si="80" ref="L500:L516">E500&amp;I500&amp;J500</f>
        <v>Kinetiniai ir elektrocheminiai analizės metodai   [[prof.A.Ramanavičius]]     FChA iki 10 26</v>
      </c>
      <c r="M500" s="74"/>
      <c r="N500" s="74">
        <f aca="true" t="shared" si="81" ref="N500:N516">B500*100+C500</f>
        <v>112</v>
      </c>
    </row>
    <row r="501" spans="1:14" ht="15" customHeight="1">
      <c r="A501" s="28"/>
      <c r="B501" s="1094">
        <v>1</v>
      </c>
      <c r="C501" s="1094">
        <v>14</v>
      </c>
      <c r="D501" s="1094">
        <v>16</v>
      </c>
      <c r="E501" s="74" t="s">
        <v>233</v>
      </c>
      <c r="F501" s="986" t="s">
        <v>45</v>
      </c>
      <c r="G501" s="74" t="s">
        <v>200</v>
      </c>
      <c r="H501" s="32">
        <v>32</v>
      </c>
      <c r="I501" s="74" t="s">
        <v>175</v>
      </c>
      <c r="J501" s="74" t="s">
        <v>605</v>
      </c>
      <c r="K501" s="74" t="s">
        <v>25</v>
      </c>
      <c r="L501" s="74" t="str">
        <f>E501&amp;I501&amp;J501</f>
        <v>Kinetiniai ir elektrocheminiai analizės metodai   [[prof.A.Ramanavičius]]   FChA iki 10 26</v>
      </c>
      <c r="M501" s="74"/>
      <c r="N501" s="74">
        <f>B501*100+C501</f>
        <v>114</v>
      </c>
    </row>
    <row r="502" spans="1:14" ht="12.75" customHeight="1">
      <c r="A502" s="1011" t="s">
        <v>468</v>
      </c>
      <c r="B502" s="1015">
        <v>1</v>
      </c>
      <c r="C502" s="1015">
        <v>14</v>
      </c>
      <c r="D502" s="1015">
        <v>17</v>
      </c>
      <c r="E502" s="1016" t="s">
        <v>701</v>
      </c>
      <c r="F502" s="1189" t="s">
        <v>45</v>
      </c>
      <c r="G502" s="1016" t="s">
        <v>200</v>
      </c>
      <c r="H502" s="994" t="s">
        <v>126</v>
      </c>
      <c r="I502" s="1016" t="s">
        <v>242</v>
      </c>
      <c r="J502" s="1016"/>
      <c r="K502" s="1016" t="s">
        <v>23</v>
      </c>
      <c r="L502" s="74" t="str">
        <f t="shared" si="80"/>
        <v> Organinės funkcinės medžiagos , paskaita ir seminaras     [[prof.S.Tumkevičius]]   </v>
      </c>
      <c r="M502" s="74"/>
      <c r="N502" s="74">
        <f t="shared" si="81"/>
        <v>114</v>
      </c>
    </row>
    <row r="503" spans="1:14" ht="12.75" customHeight="1">
      <c r="A503" s="28"/>
      <c r="B503" s="456">
        <v>1</v>
      </c>
      <c r="C503" s="801">
        <v>17</v>
      </c>
      <c r="D503" s="801"/>
      <c r="E503" s="603" t="s">
        <v>11</v>
      </c>
      <c r="F503" s="993"/>
      <c r="G503" s="603"/>
      <c r="H503" s="76"/>
      <c r="I503" s="603"/>
      <c r="J503" s="603"/>
      <c r="K503" s="603"/>
      <c r="L503" s="74" t="str">
        <f t="shared" si="80"/>
        <v>E</v>
      </c>
      <c r="M503" s="74"/>
      <c r="N503" s="74">
        <f t="shared" si="81"/>
        <v>117</v>
      </c>
    </row>
    <row r="504" spans="2:14" ht="12.75" customHeight="1">
      <c r="B504" s="1094">
        <v>2</v>
      </c>
      <c r="C504" s="1094">
        <v>8</v>
      </c>
      <c r="D504" s="1094">
        <v>12</v>
      </c>
      <c r="E504" s="74" t="s">
        <v>269</v>
      </c>
      <c r="F504" s="986" t="s">
        <v>45</v>
      </c>
      <c r="G504" s="74" t="s">
        <v>200</v>
      </c>
      <c r="H504" s="32"/>
      <c r="I504" s="74" t="s">
        <v>234</v>
      </c>
      <c r="J504" s="74" t="s">
        <v>232</v>
      </c>
      <c r="K504" s="74" t="s">
        <v>25</v>
      </c>
      <c r="L504" s="74" t="str">
        <f t="shared" si="80"/>
        <v>Kinetiniai ir elektrocheminiai analizės metoda, tiriamasis darbas  1/2 gr.   [[prof.A.Ramanavičius]]     lab.</v>
      </c>
      <c r="M504" s="74"/>
      <c r="N504" s="74">
        <f t="shared" si="81"/>
        <v>208</v>
      </c>
    </row>
    <row r="505" spans="2:14" ht="12.75" customHeight="1">
      <c r="B505" s="456">
        <v>2</v>
      </c>
      <c r="C505" s="456">
        <v>12</v>
      </c>
      <c r="D505" s="456">
        <v>15</v>
      </c>
      <c r="E505" s="74" t="s">
        <v>11</v>
      </c>
      <c r="G505" s="74"/>
      <c r="H505" s="32"/>
      <c r="I505" s="74"/>
      <c r="J505" s="74"/>
      <c r="K505" s="74"/>
      <c r="L505" s="74" t="str">
        <f t="shared" si="80"/>
        <v>E</v>
      </c>
      <c r="M505" s="74"/>
      <c r="N505" s="74">
        <f t="shared" si="81"/>
        <v>212</v>
      </c>
    </row>
    <row r="506" spans="1:14" ht="12.75" customHeight="1">
      <c r="A506" s="1" t="s">
        <v>468</v>
      </c>
      <c r="B506" s="456">
        <v>2</v>
      </c>
      <c r="C506" s="456">
        <v>15</v>
      </c>
      <c r="D506" s="456">
        <v>17</v>
      </c>
      <c r="E506" s="74" t="s">
        <v>702</v>
      </c>
      <c r="F506" s="986" t="s">
        <v>45</v>
      </c>
      <c r="G506" s="74" t="s">
        <v>200</v>
      </c>
      <c r="H506" s="32" t="s">
        <v>126</v>
      </c>
      <c r="I506" s="1016" t="s">
        <v>231</v>
      </c>
      <c r="J506" s="74"/>
      <c r="K506" s="74" t="s">
        <v>333</v>
      </c>
      <c r="L506" s="74" t="str">
        <f t="shared" si="80"/>
        <v>15,30 val. Neorganinių medžiagų elektroninė sandara, paskaita ir seminaras[[prof.V.Daujotis]]    </v>
      </c>
      <c r="M506" s="74"/>
      <c r="N506" s="74">
        <f t="shared" si="81"/>
        <v>215</v>
      </c>
    </row>
    <row r="507" spans="2:14" ht="12.75" customHeight="1">
      <c r="B507" s="456">
        <v>2</v>
      </c>
      <c r="C507" s="456">
        <v>17</v>
      </c>
      <c r="D507" s="456"/>
      <c r="E507" s="74" t="s">
        <v>11</v>
      </c>
      <c r="F507" s="986" t="s">
        <v>45</v>
      </c>
      <c r="G507" s="74" t="s">
        <v>200</v>
      </c>
      <c r="H507" s="32"/>
      <c r="I507" s="74"/>
      <c r="J507" s="74"/>
      <c r="K507" s="74"/>
      <c r="L507" s="74" t="str">
        <f>E507&amp;I507&amp;J507</f>
        <v>E</v>
      </c>
      <c r="M507" s="74"/>
      <c r="N507" s="74">
        <f>B507*100+C507</f>
        <v>217</v>
      </c>
    </row>
    <row r="508" spans="2:14" ht="12.75" customHeight="1">
      <c r="B508" s="456">
        <v>3</v>
      </c>
      <c r="C508" s="456">
        <v>8</v>
      </c>
      <c r="D508" s="456">
        <v>10</v>
      </c>
      <c r="E508" s="74" t="s">
        <v>11</v>
      </c>
      <c r="F508" s="986" t="s">
        <v>45</v>
      </c>
      <c r="G508" s="74" t="s">
        <v>200</v>
      </c>
      <c r="H508" s="32"/>
      <c r="I508" s="74"/>
      <c r="J508" s="74"/>
      <c r="K508" s="74"/>
      <c r="L508" s="74" t="str">
        <f t="shared" si="80"/>
        <v>E</v>
      </c>
      <c r="M508" s="74"/>
      <c r="N508" s="74">
        <f t="shared" si="81"/>
        <v>308</v>
      </c>
    </row>
    <row r="509" spans="1:14" ht="19.5" customHeight="1">
      <c r="A509" s="879"/>
      <c r="B509" s="456">
        <v>3</v>
      </c>
      <c r="C509" s="456">
        <v>17</v>
      </c>
      <c r="D509" s="456">
        <v>20</v>
      </c>
      <c r="E509" s="74" t="s">
        <v>334</v>
      </c>
      <c r="G509" s="1270"/>
      <c r="H509" s="32" t="s">
        <v>126</v>
      </c>
      <c r="I509" s="74" t="s">
        <v>335</v>
      </c>
      <c r="J509" s="74" t="s">
        <v>531</v>
      </c>
      <c r="K509" s="784" t="s">
        <v>333</v>
      </c>
      <c r="L509" s="74" t="str">
        <f aca="true" t="shared" si="82" ref="L509:L514">E509&amp;I509&amp;J509</f>
        <v>Molekulinių vyksmų fizika[[A.Gulbinas]]FF, 401 a.</v>
      </c>
      <c r="M509" s="74"/>
      <c r="N509" s="74">
        <f aca="true" t="shared" si="83" ref="N509:N514">B509*100+C509</f>
        <v>317</v>
      </c>
    </row>
    <row r="510" spans="2:14" ht="12.75" customHeight="1">
      <c r="B510" s="456">
        <v>3</v>
      </c>
      <c r="C510" s="456">
        <v>20</v>
      </c>
      <c r="D510" s="456"/>
      <c r="E510" s="74" t="s">
        <v>11</v>
      </c>
      <c r="G510" s="74"/>
      <c r="H510" s="32"/>
      <c r="I510" s="74"/>
      <c r="J510" s="74"/>
      <c r="K510" s="74"/>
      <c r="L510" s="74" t="str">
        <f t="shared" si="82"/>
        <v>E</v>
      </c>
      <c r="M510" s="74"/>
      <c r="N510" s="74">
        <f t="shared" si="83"/>
        <v>320</v>
      </c>
    </row>
    <row r="511" spans="2:14" ht="12.75" customHeight="1">
      <c r="B511" s="456">
        <v>4</v>
      </c>
      <c r="C511" s="456">
        <v>8</v>
      </c>
      <c r="D511" s="456">
        <v>12</v>
      </c>
      <c r="E511" s="74" t="s">
        <v>703</v>
      </c>
      <c r="F511" s="986" t="s">
        <v>45</v>
      </c>
      <c r="G511" s="74" t="s">
        <v>200</v>
      </c>
      <c r="H511" s="32" t="s">
        <v>406</v>
      </c>
      <c r="I511" s="74" t="s">
        <v>421</v>
      </c>
      <c r="J511" s="74" t="s">
        <v>150</v>
      </c>
      <c r="K511" s="74" t="s">
        <v>277</v>
      </c>
      <c r="L511" s="74" t="str">
        <f t="shared" si="82"/>
        <v>Kietafazės reakcijos, paskaita ir seminaras[[prof. A.Kareiva]]    ASA</v>
      </c>
      <c r="M511" s="74"/>
      <c r="N511" s="74">
        <f t="shared" si="83"/>
        <v>408</v>
      </c>
    </row>
    <row r="512" spans="1:14" ht="12.75" customHeight="1">
      <c r="A512" s="1011"/>
      <c r="B512" s="456">
        <v>4</v>
      </c>
      <c r="C512" s="456">
        <v>12</v>
      </c>
      <c r="D512" s="456">
        <v>15</v>
      </c>
      <c r="E512" s="74" t="s">
        <v>521</v>
      </c>
      <c r="F512" s="986" t="s">
        <v>45</v>
      </c>
      <c r="G512" s="74" t="s">
        <v>200</v>
      </c>
      <c r="H512" s="32" t="s">
        <v>126</v>
      </c>
      <c r="I512" s="74" t="s">
        <v>381</v>
      </c>
      <c r="J512" s="74" t="s">
        <v>17</v>
      </c>
      <c r="K512" s="74" t="s">
        <v>21</v>
      </c>
      <c r="L512" s="74" t="str">
        <f t="shared" si="82"/>
        <v>  f-Elementų chemija ir fizika, paskaita ir tiriamasis darbas   [[doc. A.Katelnikovas]]   OChA</v>
      </c>
      <c r="M512" s="74"/>
      <c r="N512" s="74">
        <f t="shared" si="83"/>
        <v>412</v>
      </c>
    </row>
    <row r="513" spans="2:14" ht="12.75" customHeight="1">
      <c r="B513" s="456">
        <v>4</v>
      </c>
      <c r="C513" s="456">
        <v>15</v>
      </c>
      <c r="D513" s="456">
        <v>16</v>
      </c>
      <c r="E513" s="74" t="s">
        <v>11</v>
      </c>
      <c r="F513" s="986" t="s">
        <v>45</v>
      </c>
      <c r="G513" s="74" t="s">
        <v>200</v>
      </c>
      <c r="H513" s="32">
        <v>64</v>
      </c>
      <c r="I513" s="74"/>
      <c r="J513" s="74"/>
      <c r="K513" s="74"/>
      <c r="L513" s="74" t="str">
        <f t="shared" si="82"/>
        <v>E</v>
      </c>
      <c r="M513" s="74"/>
      <c r="N513" s="74">
        <f t="shared" si="83"/>
        <v>415</v>
      </c>
    </row>
    <row r="514" spans="1:14" ht="12.75" customHeight="1">
      <c r="A514" s="1011" t="s">
        <v>468</v>
      </c>
      <c r="B514" s="456">
        <v>4</v>
      </c>
      <c r="C514" s="1015">
        <v>16</v>
      </c>
      <c r="D514" s="1015">
        <v>19</v>
      </c>
      <c r="E514" s="1016" t="s">
        <v>375</v>
      </c>
      <c r="F514" s="986" t="s">
        <v>45</v>
      </c>
      <c r="G514" s="74" t="s">
        <v>200</v>
      </c>
      <c r="H514" s="32" t="s">
        <v>126</v>
      </c>
      <c r="I514" s="74" t="s">
        <v>522</v>
      </c>
      <c r="J514" s="74"/>
      <c r="K514" s="74" t="s">
        <v>30</v>
      </c>
      <c r="L514" s="74" t="str">
        <f t="shared" si="82"/>
        <v> Paviršių modifikavimas polimerinėmis nanostruktūromis, paskaita ir tiriam.darbas  [[d.Č.Višnevskij]]  </v>
      </c>
      <c r="M514" s="74"/>
      <c r="N514" s="74">
        <f t="shared" si="83"/>
        <v>416</v>
      </c>
    </row>
    <row r="515" spans="2:14" ht="12.75" customHeight="1">
      <c r="B515" s="456">
        <v>4</v>
      </c>
      <c r="C515" s="456">
        <v>19</v>
      </c>
      <c r="D515" s="456"/>
      <c r="E515" s="74" t="s">
        <v>11</v>
      </c>
      <c r="G515" s="74"/>
      <c r="H515" s="32"/>
      <c r="I515" s="74"/>
      <c r="J515" s="74"/>
      <c r="K515" s="74"/>
      <c r="L515" s="74" t="str">
        <f t="shared" si="80"/>
        <v>E</v>
      </c>
      <c r="M515" s="74"/>
      <c r="N515" s="74">
        <f t="shared" si="81"/>
        <v>419</v>
      </c>
    </row>
    <row r="516" spans="2:14" ht="12.75" customHeight="1">
      <c r="B516" s="456">
        <v>5</v>
      </c>
      <c r="C516" s="456">
        <v>10</v>
      </c>
      <c r="D516" s="456">
        <v>16</v>
      </c>
      <c r="E516" s="74" t="s">
        <v>94</v>
      </c>
      <c r="F516" s="986" t="s">
        <v>45</v>
      </c>
      <c r="G516" s="74" t="s">
        <v>200</v>
      </c>
      <c r="H516" s="32"/>
      <c r="I516" s="74"/>
      <c r="J516" s="74"/>
      <c r="K516" s="74"/>
      <c r="L516" s="74" t="str">
        <f t="shared" si="80"/>
        <v>Mokslo tiriamasis darbas</v>
      </c>
      <c r="M516" s="74"/>
      <c r="N516" s="74">
        <f t="shared" si="81"/>
        <v>510</v>
      </c>
    </row>
    <row r="517" spans="2:14" ht="12.75" customHeight="1">
      <c r="B517" s="43">
        <v>1</v>
      </c>
      <c r="C517" s="43">
        <v>10</v>
      </c>
      <c r="D517" s="43">
        <v>16</v>
      </c>
      <c r="E517" s="497" t="s">
        <v>42</v>
      </c>
      <c r="F517" s="986" t="s">
        <v>45</v>
      </c>
      <c r="G517" s="121" t="s">
        <v>34</v>
      </c>
      <c r="H517" s="32">
        <v>80</v>
      </c>
      <c r="K517" s="32" t="s">
        <v>21</v>
      </c>
      <c r="L517" s="497" t="str">
        <f>E517&amp;I517&amp;J517</f>
        <v>Mokslo tiriamasis darbas  </v>
      </c>
      <c r="M517" s="497"/>
      <c r="N517" s="497">
        <f>B517*100+C517</f>
        <v>110</v>
      </c>
    </row>
    <row r="518" spans="2:14" ht="12.75" customHeight="1">
      <c r="B518" s="43">
        <v>1</v>
      </c>
      <c r="C518" s="43">
        <v>16</v>
      </c>
      <c r="E518" s="497" t="s">
        <v>11</v>
      </c>
      <c r="F518" s="986" t="s">
        <v>45</v>
      </c>
      <c r="G518" s="121" t="s">
        <v>34</v>
      </c>
      <c r="H518" s="32"/>
      <c r="L518" s="497" t="str">
        <f aca="true" t="shared" si="84" ref="L518:L533">E518&amp;I518&amp;J518</f>
        <v>E</v>
      </c>
      <c r="M518" s="497"/>
      <c r="N518" s="497">
        <f aca="true" t="shared" si="85" ref="N518:N533">B518*100+C518</f>
        <v>116</v>
      </c>
    </row>
    <row r="519" spans="1:14" ht="12.75" customHeight="1">
      <c r="A519" s="57"/>
      <c r="B519" s="43">
        <v>2</v>
      </c>
      <c r="C519" s="43">
        <v>14</v>
      </c>
      <c r="D519" s="43">
        <v>16</v>
      </c>
      <c r="E519" s="497" t="s">
        <v>171</v>
      </c>
      <c r="F519" s="986" t="s">
        <v>45</v>
      </c>
      <c r="G519" s="121" t="s">
        <v>34</v>
      </c>
      <c r="H519" s="32">
        <v>32</v>
      </c>
      <c r="I519" s="32" t="s">
        <v>115</v>
      </c>
      <c r="J519" s="32" t="s">
        <v>35</v>
      </c>
      <c r="K519" s="32" t="s">
        <v>21</v>
      </c>
      <c r="L519" s="497" t="str">
        <f t="shared" si="84"/>
        <v>Spektroskopiniai analizės metodai, lab. darbai  1/2 gr.[[prof.S.Tautkus]]  AChSL</v>
      </c>
      <c r="M519" s="497"/>
      <c r="N519" s="497">
        <f t="shared" si="85"/>
        <v>214</v>
      </c>
    </row>
    <row r="520" spans="1:14" ht="12.75" customHeight="1">
      <c r="A520" s="57"/>
      <c r="B520" s="43">
        <v>2</v>
      </c>
      <c r="C520" s="43">
        <v>16</v>
      </c>
      <c r="D520" s="43">
        <v>18</v>
      </c>
      <c r="E520" s="497" t="s">
        <v>171</v>
      </c>
      <c r="F520" s="986" t="s">
        <v>45</v>
      </c>
      <c r="G520" s="121" t="s">
        <v>34</v>
      </c>
      <c r="H520" s="32">
        <v>32</v>
      </c>
      <c r="I520" s="32" t="s">
        <v>115</v>
      </c>
      <c r="J520" s="32" t="s">
        <v>35</v>
      </c>
      <c r="K520" s="32" t="s">
        <v>21</v>
      </c>
      <c r="L520" s="497" t="str">
        <f t="shared" si="84"/>
        <v>Spektroskopiniai analizės metodai, lab. darbai  1/2 gr.[[prof.S.Tautkus]]  AChSL</v>
      </c>
      <c r="M520" s="497"/>
      <c r="N520" s="497">
        <f t="shared" si="85"/>
        <v>216</v>
      </c>
    </row>
    <row r="521" spans="2:14" ht="12.75" customHeight="1">
      <c r="B521" s="43">
        <v>2</v>
      </c>
      <c r="C521" s="43">
        <v>18</v>
      </c>
      <c r="E521" s="497" t="s">
        <v>11</v>
      </c>
      <c r="F521" s="986" t="s">
        <v>45</v>
      </c>
      <c r="G521" s="121" t="s">
        <v>34</v>
      </c>
      <c r="H521" s="32"/>
      <c r="L521" s="497" t="str">
        <f t="shared" si="84"/>
        <v>E</v>
      </c>
      <c r="M521" s="497"/>
      <c r="N521" s="497">
        <f t="shared" si="85"/>
        <v>218</v>
      </c>
    </row>
    <row r="522" spans="2:14" ht="12.75" customHeight="1">
      <c r="B522" s="43">
        <v>3</v>
      </c>
      <c r="C522" s="43">
        <v>8</v>
      </c>
      <c r="D522" s="43">
        <v>12</v>
      </c>
      <c r="E522" s="497" t="s">
        <v>42</v>
      </c>
      <c r="F522" s="986" t="s">
        <v>45</v>
      </c>
      <c r="G522" s="121" t="s">
        <v>34</v>
      </c>
      <c r="H522" s="32">
        <v>96</v>
      </c>
      <c r="K522" s="32" t="s">
        <v>21</v>
      </c>
      <c r="L522" s="497" t="str">
        <f t="shared" si="84"/>
        <v>Mokslo tiriamasis darbas  </v>
      </c>
      <c r="M522" s="497"/>
      <c r="N522" s="497">
        <f t="shared" si="85"/>
        <v>308</v>
      </c>
    </row>
    <row r="523" spans="1:14" ht="12.75" customHeight="1">
      <c r="A523" s="1011"/>
      <c r="B523" s="43">
        <v>3</v>
      </c>
      <c r="C523" s="43">
        <v>15</v>
      </c>
      <c r="D523" s="43">
        <v>16</v>
      </c>
      <c r="E523" s="497" t="s">
        <v>11</v>
      </c>
      <c r="G523" s="1260"/>
      <c r="H523" s="32"/>
      <c r="I523" s="497"/>
      <c r="J523" s="497"/>
      <c r="K523" s="497"/>
      <c r="L523" s="497" t="str">
        <f>E523&amp;I523&amp;J523</f>
        <v>E</v>
      </c>
      <c r="M523" s="497"/>
      <c r="N523" s="497">
        <f>B523*100+C523</f>
        <v>315</v>
      </c>
    </row>
    <row r="524" spans="2:14" ht="12.75" customHeight="1">
      <c r="B524" s="43">
        <v>3</v>
      </c>
      <c r="C524" s="43">
        <v>16</v>
      </c>
      <c r="D524" s="43">
        <v>18</v>
      </c>
      <c r="E524" s="497" t="s">
        <v>172</v>
      </c>
      <c r="F524" s="986" t="s">
        <v>45</v>
      </c>
      <c r="G524" s="121" t="s">
        <v>34</v>
      </c>
      <c r="H524" s="32">
        <v>32</v>
      </c>
      <c r="I524" s="32" t="s">
        <v>75</v>
      </c>
      <c r="L524" s="497" t="str">
        <f t="shared" si="84"/>
        <v>Dujų chromatografija, lab. darbai  1/2 gr.[[doc.V.Vičkačkaitė]]  </v>
      </c>
      <c r="M524" s="497"/>
      <c r="N524" s="497">
        <f t="shared" si="85"/>
        <v>316</v>
      </c>
    </row>
    <row r="525" spans="2:15" ht="12.75" customHeight="1">
      <c r="B525" s="43">
        <v>3</v>
      </c>
      <c r="C525" s="43">
        <v>18</v>
      </c>
      <c r="D525" s="43">
        <v>20</v>
      </c>
      <c r="E525" s="497" t="s">
        <v>172</v>
      </c>
      <c r="F525" s="986" t="s">
        <v>45</v>
      </c>
      <c r="G525" s="121" t="s">
        <v>34</v>
      </c>
      <c r="H525" s="32">
        <v>32</v>
      </c>
      <c r="I525" s="32" t="s">
        <v>224</v>
      </c>
      <c r="J525" s="32" t="s">
        <v>35</v>
      </c>
      <c r="K525" s="32" t="s">
        <v>21</v>
      </c>
      <c r="L525" s="497" t="str">
        <f t="shared" si="84"/>
        <v>Dujų chromatografija, lab. darbai  1/2 gr.[[prof.V.Vičkačkaitė]]  AChSL</v>
      </c>
      <c r="M525" s="497"/>
      <c r="N525" s="497">
        <f t="shared" si="85"/>
        <v>318</v>
      </c>
      <c r="O525" s="1" t="s">
        <v>107</v>
      </c>
    </row>
    <row r="526" spans="2:14" ht="12.75" customHeight="1">
      <c r="B526" s="43">
        <v>3</v>
      </c>
      <c r="C526" s="43">
        <v>20</v>
      </c>
      <c r="E526" s="497"/>
      <c r="G526" s="121"/>
      <c r="H526" s="32"/>
      <c r="L526" s="497">
        <f t="shared" si="84"/>
      </c>
      <c r="M526" s="497"/>
      <c r="N526" s="497">
        <f t="shared" si="85"/>
        <v>320</v>
      </c>
    </row>
    <row r="527" spans="2:14" ht="12.75" customHeight="1">
      <c r="B527" s="43">
        <v>4</v>
      </c>
      <c r="C527" s="43">
        <v>8</v>
      </c>
      <c r="D527" s="43">
        <v>10</v>
      </c>
      <c r="E527" s="497" t="s">
        <v>46</v>
      </c>
      <c r="F527" s="986" t="s">
        <v>45</v>
      </c>
      <c r="G527" s="121" t="s">
        <v>34</v>
      </c>
      <c r="H527" s="32">
        <v>32</v>
      </c>
      <c r="I527" s="32" t="s">
        <v>224</v>
      </c>
      <c r="J527" s="32" t="s">
        <v>12</v>
      </c>
      <c r="K527" s="32" t="s">
        <v>21</v>
      </c>
      <c r="L527" s="497" t="str">
        <f t="shared" si="84"/>
        <v>Dujų chromatografija  [[prof.V.Vičkačkaitė]]  AChA</v>
      </c>
      <c r="M527" s="497"/>
      <c r="N527" s="497">
        <f t="shared" si="85"/>
        <v>408</v>
      </c>
    </row>
    <row r="528" spans="1:15" ht="12.75" customHeight="1">
      <c r="A528" s="5" t="s">
        <v>354</v>
      </c>
      <c r="B528" s="43">
        <v>4</v>
      </c>
      <c r="C528" s="43">
        <v>10</v>
      </c>
      <c r="D528" s="43">
        <v>12</v>
      </c>
      <c r="E528" s="497" t="s">
        <v>191</v>
      </c>
      <c r="F528" s="986" t="s">
        <v>45</v>
      </c>
      <c r="G528" s="121" t="s">
        <v>34</v>
      </c>
      <c r="H528" s="32">
        <v>32</v>
      </c>
      <c r="I528" s="32" t="s">
        <v>163</v>
      </c>
      <c r="J528" s="930" t="s">
        <v>12</v>
      </c>
      <c r="K528" s="32" t="s">
        <v>21</v>
      </c>
      <c r="L528" s="497" t="str">
        <f>E528&amp;I528&amp;J528</f>
        <v> Spektroskopiniai analizės metodai  [[prof.S.Tautkus ]  AChA</v>
      </c>
      <c r="M528" s="497"/>
      <c r="N528" s="497">
        <f>B528*100+C528</f>
        <v>410</v>
      </c>
      <c r="O528" s="28"/>
    </row>
    <row r="529" spans="1:14" ht="12.75" customHeight="1">
      <c r="A529" s="1011"/>
      <c r="B529" s="43">
        <v>4</v>
      </c>
      <c r="C529" s="43">
        <v>12</v>
      </c>
      <c r="D529" s="43">
        <v>15</v>
      </c>
      <c r="E529" s="497" t="s">
        <v>521</v>
      </c>
      <c r="F529" s="986" t="s">
        <v>45</v>
      </c>
      <c r="G529" s="1260" t="s">
        <v>34</v>
      </c>
      <c r="H529" s="32" t="s">
        <v>126</v>
      </c>
      <c r="I529" s="497" t="s">
        <v>381</v>
      </c>
      <c r="J529" s="497" t="s">
        <v>17</v>
      </c>
      <c r="K529" s="497" t="s">
        <v>21</v>
      </c>
      <c r="L529" s="497" t="str">
        <f>E529&amp;I529&amp;J529</f>
        <v>  f-Elementų chemija ir fizika, paskaita ir tiriamasis darbas   [[doc. A.Katelnikovas]]   OChA</v>
      </c>
      <c r="M529" s="497"/>
      <c r="N529" s="497">
        <f>B529*100+C529</f>
        <v>412</v>
      </c>
    </row>
    <row r="530" spans="2:15" ht="12.75" customHeight="1">
      <c r="B530" s="43">
        <v>4</v>
      </c>
      <c r="C530" s="43">
        <v>14</v>
      </c>
      <c r="D530" s="43">
        <v>16</v>
      </c>
      <c r="E530" s="497" t="s">
        <v>212</v>
      </c>
      <c r="F530" s="986" t="s">
        <v>45</v>
      </c>
      <c r="G530" s="121" t="s">
        <v>34</v>
      </c>
      <c r="H530" s="32">
        <v>32</v>
      </c>
      <c r="I530" s="32" t="s">
        <v>380</v>
      </c>
      <c r="J530" s="32" t="s">
        <v>12</v>
      </c>
      <c r="K530" s="32" t="s">
        <v>21</v>
      </c>
      <c r="L530" s="497" t="str">
        <f t="shared" si="84"/>
        <v>Imunoanalizė   [[prof. A.Ramanavičienė]]   AChA</v>
      </c>
      <c r="M530" s="497"/>
      <c r="N530" s="497">
        <f t="shared" si="85"/>
        <v>414</v>
      </c>
      <c r="O530" s="28"/>
    </row>
    <row r="531" spans="2:15" ht="12.75" customHeight="1">
      <c r="B531" s="43">
        <v>4</v>
      </c>
      <c r="C531" s="43">
        <v>16</v>
      </c>
      <c r="D531" s="43">
        <v>17</v>
      </c>
      <c r="E531" s="497" t="s">
        <v>457</v>
      </c>
      <c r="F531" s="986" t="s">
        <v>45</v>
      </c>
      <c r="G531" s="121" t="s">
        <v>34</v>
      </c>
      <c r="H531" s="32">
        <v>16</v>
      </c>
      <c r="I531" s="32" t="s">
        <v>380</v>
      </c>
      <c r="J531" s="32" t="s">
        <v>27</v>
      </c>
      <c r="K531" s="32" t="s">
        <v>21</v>
      </c>
      <c r="L531" s="497" t="str">
        <f t="shared" si="84"/>
        <v>Imunoanalizė, tiriamasis darbas   (1/2 gr.  1/2 sav.)    [[prof. A.Ramanavičienė]]   AChL</v>
      </c>
      <c r="M531" s="497"/>
      <c r="N531" s="497">
        <f t="shared" si="85"/>
        <v>416</v>
      </c>
      <c r="O531" s="28"/>
    </row>
    <row r="532" spans="2:15" ht="12.75" customHeight="1">
      <c r="B532" s="43">
        <v>4</v>
      </c>
      <c r="C532" s="43">
        <v>17</v>
      </c>
      <c r="E532" s="497" t="s">
        <v>11</v>
      </c>
      <c r="G532" s="121"/>
      <c r="H532" s="32"/>
      <c r="L532" s="497" t="str">
        <f t="shared" si="84"/>
        <v>E</v>
      </c>
      <c r="M532" s="497"/>
      <c r="N532" s="497">
        <f t="shared" si="85"/>
        <v>417</v>
      </c>
      <c r="O532" s="28"/>
    </row>
    <row r="533" spans="2:15" ht="12.75" customHeight="1">
      <c r="B533" s="43">
        <v>5</v>
      </c>
      <c r="C533" s="43">
        <v>8</v>
      </c>
      <c r="E533" s="497" t="s">
        <v>11</v>
      </c>
      <c r="G533" s="121"/>
      <c r="H533" s="32"/>
      <c r="L533" s="497" t="str">
        <f t="shared" si="84"/>
        <v>E</v>
      </c>
      <c r="M533" s="497"/>
      <c r="N533" s="497">
        <f t="shared" si="85"/>
        <v>508</v>
      </c>
      <c r="O533" s="28"/>
    </row>
    <row r="534" spans="1:14" ht="12.75" customHeight="1">
      <c r="A534" s="1" t="s">
        <v>357</v>
      </c>
      <c r="B534" s="43">
        <v>1</v>
      </c>
      <c r="C534" s="43">
        <v>16</v>
      </c>
      <c r="D534" s="43">
        <v>19</v>
      </c>
      <c r="E534" s="501" t="s">
        <v>704</v>
      </c>
      <c r="F534" s="986" t="s">
        <v>45</v>
      </c>
      <c r="G534" s="121" t="s">
        <v>38</v>
      </c>
      <c r="H534" s="32" t="s">
        <v>126</v>
      </c>
      <c r="I534" s="32" t="s">
        <v>297</v>
      </c>
      <c r="J534" s="32" t="s">
        <v>14</v>
      </c>
      <c r="K534" s="32" t="s">
        <v>30</v>
      </c>
      <c r="L534" s="501" t="str">
        <f>E534&amp;I534&amp;J534</f>
        <v>15,45 Polimerinės dangos paskaita ir seminaras/lab.d.   [doc.A.Vareikis   ]]   PChA</v>
      </c>
      <c r="M534" s="501"/>
      <c r="N534" s="501">
        <f>B534*100+C534</f>
        <v>116</v>
      </c>
    </row>
    <row r="535" spans="2:14" ht="12.75" customHeight="1">
      <c r="B535" s="43">
        <v>1</v>
      </c>
      <c r="C535" s="43">
        <v>19</v>
      </c>
      <c r="E535" s="501" t="s">
        <v>11</v>
      </c>
      <c r="F535" s="986" t="s">
        <v>45</v>
      </c>
      <c r="G535" s="121" t="s">
        <v>38</v>
      </c>
      <c r="H535" s="76"/>
      <c r="K535" s="32" t="s">
        <v>30</v>
      </c>
      <c r="L535" s="501" t="str">
        <f aca="true" t="shared" si="86" ref="L535:L542">E535&amp;I535&amp;J535</f>
        <v>E</v>
      </c>
      <c r="M535" s="501"/>
      <c r="N535" s="501">
        <f aca="true" t="shared" si="87" ref="N535:N542">B535*100+C535</f>
        <v>119</v>
      </c>
    </row>
    <row r="536" spans="2:14" ht="12.75" customHeight="1">
      <c r="B536" s="43">
        <v>2</v>
      </c>
      <c r="C536" s="43">
        <v>8</v>
      </c>
      <c r="E536" s="501" t="s">
        <v>11</v>
      </c>
      <c r="F536" s="986" t="s">
        <v>45</v>
      </c>
      <c r="G536" s="121"/>
      <c r="H536" s="76"/>
      <c r="L536" s="501" t="str">
        <f t="shared" si="86"/>
        <v>E</v>
      </c>
      <c r="M536" s="501"/>
      <c r="N536" s="501">
        <f t="shared" si="87"/>
        <v>208</v>
      </c>
    </row>
    <row r="537" spans="1:15" ht="12.75" customHeight="1">
      <c r="A537" s="15" t="s">
        <v>405</v>
      </c>
      <c r="B537" s="43">
        <v>3</v>
      </c>
      <c r="C537" s="43">
        <v>10</v>
      </c>
      <c r="D537" s="43">
        <v>12</v>
      </c>
      <c r="E537" s="650" t="s">
        <v>712</v>
      </c>
      <c r="F537" s="986" t="s">
        <v>45</v>
      </c>
      <c r="G537" s="121" t="s">
        <v>38</v>
      </c>
      <c r="H537" s="32">
        <v>32</v>
      </c>
      <c r="I537" s="32" t="s">
        <v>854</v>
      </c>
      <c r="J537" s="32" t="s">
        <v>14</v>
      </c>
      <c r="K537" s="32" t="s">
        <v>30</v>
      </c>
      <c r="L537" s="501" t="str">
        <f>E537&amp;I537&amp;J537</f>
        <v>Polimerų tirpalai     [[asist.A.Bočkuvienė]]     PChA</v>
      </c>
      <c r="M537" s="501"/>
      <c r="N537" s="501">
        <f>B537*100+C537</f>
        <v>310</v>
      </c>
      <c r="O537" s="1" t="s">
        <v>188</v>
      </c>
    </row>
    <row r="538" spans="1:14" ht="12.75" customHeight="1">
      <c r="A538" s="15"/>
      <c r="B538" s="43">
        <v>3</v>
      </c>
      <c r="C538" s="43">
        <v>12</v>
      </c>
      <c r="D538" s="43">
        <v>14</v>
      </c>
      <c r="E538" s="650" t="s">
        <v>11</v>
      </c>
      <c r="G538" s="121"/>
      <c r="H538" s="32"/>
      <c r="L538" s="501" t="str">
        <f>E538&amp;I538&amp;J538</f>
        <v>E</v>
      </c>
      <c r="M538" s="501"/>
      <c r="N538" s="501">
        <f>B538*100+C538</f>
        <v>312</v>
      </c>
    </row>
    <row r="539" spans="1:14" ht="12.75" customHeight="1">
      <c r="A539" s="15" t="s">
        <v>405</v>
      </c>
      <c r="B539" s="43">
        <v>3</v>
      </c>
      <c r="C539" s="43">
        <v>14</v>
      </c>
      <c r="D539" s="43">
        <v>16</v>
      </c>
      <c r="E539" s="650" t="s">
        <v>855</v>
      </c>
      <c r="F539" s="986" t="s">
        <v>45</v>
      </c>
      <c r="G539" s="121" t="s">
        <v>38</v>
      </c>
      <c r="H539" s="32">
        <v>32</v>
      </c>
      <c r="I539" s="32" t="s">
        <v>854</v>
      </c>
      <c r="J539" s="32" t="s">
        <v>32</v>
      </c>
      <c r="K539" s="32" t="s">
        <v>30</v>
      </c>
      <c r="L539" s="501" t="str">
        <f>E539&amp;I539&amp;J539</f>
        <v>Polimerų tirpalai, seminaras   [[asist.A.Bočkuvienė]]     PChL</v>
      </c>
      <c r="M539" s="501"/>
      <c r="N539" s="501">
        <f>B539*100+C539</f>
        <v>314</v>
      </c>
    </row>
    <row r="540" spans="1:14" ht="12.75" customHeight="1">
      <c r="A540" s="28"/>
      <c r="B540" s="43">
        <v>3</v>
      </c>
      <c r="C540" s="43">
        <v>16</v>
      </c>
      <c r="E540" s="501" t="s">
        <v>11</v>
      </c>
      <c r="F540" s="986" t="s">
        <v>45</v>
      </c>
      <c r="G540" s="121" t="s">
        <v>38</v>
      </c>
      <c r="H540" s="32">
        <v>96</v>
      </c>
      <c r="K540" s="32" t="s">
        <v>30</v>
      </c>
      <c r="L540" s="501" t="str">
        <f t="shared" si="86"/>
        <v>E</v>
      </c>
      <c r="M540" s="501"/>
      <c r="N540" s="501">
        <f t="shared" si="87"/>
        <v>316</v>
      </c>
    </row>
    <row r="541" spans="2:14" ht="12.75" customHeight="1">
      <c r="B541" s="43">
        <v>4</v>
      </c>
      <c r="C541" s="43">
        <v>8</v>
      </c>
      <c r="E541" s="501" t="s">
        <v>11</v>
      </c>
      <c r="F541" s="986" t="s">
        <v>45</v>
      </c>
      <c r="G541" s="121" t="s">
        <v>38</v>
      </c>
      <c r="H541" s="32"/>
      <c r="K541" s="32" t="s">
        <v>30</v>
      </c>
      <c r="L541" s="501" t="str">
        <f t="shared" si="86"/>
        <v>E</v>
      </c>
      <c r="M541" s="501"/>
      <c r="N541" s="501">
        <f t="shared" si="87"/>
        <v>408</v>
      </c>
    </row>
    <row r="542" spans="2:14" ht="12.75" customHeight="1">
      <c r="B542" s="43">
        <v>5</v>
      </c>
      <c r="C542" s="43">
        <v>8</v>
      </c>
      <c r="E542" s="501" t="s">
        <v>11</v>
      </c>
      <c r="G542" s="121"/>
      <c r="H542" s="32"/>
      <c r="L542" s="501" t="str">
        <f t="shared" si="86"/>
        <v>E</v>
      </c>
      <c r="M542" s="501"/>
      <c r="N542" s="501">
        <f t="shared" si="87"/>
        <v>508</v>
      </c>
    </row>
    <row r="543" spans="2:14" ht="12.75" customHeight="1">
      <c r="B543" s="43">
        <v>1</v>
      </c>
      <c r="C543" s="43">
        <v>8</v>
      </c>
      <c r="D543" s="43">
        <v>16</v>
      </c>
      <c r="E543" s="500" t="s">
        <v>94</v>
      </c>
      <c r="F543" s="986" t="s">
        <v>45</v>
      </c>
      <c r="G543" s="121" t="s">
        <v>36</v>
      </c>
      <c r="H543" s="32"/>
      <c r="L543" s="500" t="str">
        <f>E543&amp;I543&amp;J543</f>
        <v>Mokslo tiriamasis darbas</v>
      </c>
      <c r="M543" s="500"/>
      <c r="N543" s="500">
        <f>B543*100+C543</f>
        <v>108</v>
      </c>
    </row>
    <row r="544" spans="1:14" s="1011" customFormat="1" ht="19.5" customHeight="1">
      <c r="A544" s="1011" t="s">
        <v>785</v>
      </c>
      <c r="B544" s="1568">
        <v>1</v>
      </c>
      <c r="C544" s="1568">
        <v>16</v>
      </c>
      <c r="D544" s="1568">
        <v>19</v>
      </c>
      <c r="E544" s="1385" t="s">
        <v>705</v>
      </c>
      <c r="F544" s="1189" t="s">
        <v>45</v>
      </c>
      <c r="G544" s="1569" t="s">
        <v>36</v>
      </c>
      <c r="H544" s="994" t="s">
        <v>126</v>
      </c>
      <c r="I544" s="994" t="s">
        <v>350</v>
      </c>
      <c r="J544" s="994" t="s">
        <v>18</v>
      </c>
      <c r="K544" s="994" t="s">
        <v>25</v>
      </c>
      <c r="L544" s="1385" t="str">
        <f aca="true" t="shared" si="88" ref="L544:L549">E544&amp;I544&amp;J544</f>
        <v> Elektrocheminė kinetika, paskaita ir seminaras    FChA    [[doc.A.Valiūnienė]]  FChA</v>
      </c>
      <c r="M544" s="1385"/>
      <c r="N544" s="1385">
        <f aca="true" t="shared" si="89" ref="N544:N549">B544*100+C544</f>
        <v>116</v>
      </c>
    </row>
    <row r="545" spans="2:14" ht="12.75" customHeight="1">
      <c r="B545" s="43">
        <v>1</v>
      </c>
      <c r="C545" s="43">
        <v>19</v>
      </c>
      <c r="E545" s="500" t="s">
        <v>11</v>
      </c>
      <c r="F545" s="986" t="s">
        <v>45</v>
      </c>
      <c r="G545" s="121" t="s">
        <v>36</v>
      </c>
      <c r="H545" s="32"/>
      <c r="L545" s="500" t="str">
        <f t="shared" si="88"/>
        <v>E</v>
      </c>
      <c r="M545" s="500"/>
      <c r="N545" s="500">
        <f t="shared" si="89"/>
        <v>119</v>
      </c>
    </row>
    <row r="546" spans="1:15" ht="12.75" customHeight="1">
      <c r="A546" s="2"/>
      <c r="B546" s="43">
        <v>2</v>
      </c>
      <c r="C546" s="43">
        <v>8</v>
      </c>
      <c r="E546" s="500" t="s">
        <v>11</v>
      </c>
      <c r="G546" s="121"/>
      <c r="H546" s="32"/>
      <c r="L546" s="500" t="str">
        <f t="shared" si="88"/>
        <v>E</v>
      </c>
      <c r="M546" s="500"/>
      <c r="N546" s="500">
        <f t="shared" si="89"/>
        <v>208</v>
      </c>
      <c r="O546" s="28"/>
    </row>
    <row r="547" spans="2:14" ht="12.75" customHeight="1">
      <c r="B547" s="43">
        <v>3</v>
      </c>
      <c r="C547" s="43">
        <v>8</v>
      </c>
      <c r="E547" s="500" t="s">
        <v>11</v>
      </c>
      <c r="F547" s="986" t="s">
        <v>45</v>
      </c>
      <c r="G547" s="121" t="s">
        <v>36</v>
      </c>
      <c r="H547" s="32"/>
      <c r="L547" s="500" t="str">
        <f t="shared" si="88"/>
        <v>E</v>
      </c>
      <c r="M547" s="500"/>
      <c r="N547" s="500">
        <f t="shared" si="89"/>
        <v>308</v>
      </c>
    </row>
    <row r="548" spans="1:15" ht="12.75" customHeight="1">
      <c r="A548" s="1017" t="s">
        <v>785</v>
      </c>
      <c r="B548" s="1094">
        <v>4</v>
      </c>
      <c r="C548" s="1094">
        <v>14</v>
      </c>
      <c r="D548" s="1094">
        <v>17</v>
      </c>
      <c r="E548" s="1385" t="s">
        <v>356</v>
      </c>
      <c r="F548" s="986" t="s">
        <v>45</v>
      </c>
      <c r="G548" s="1093" t="s">
        <v>36</v>
      </c>
      <c r="H548" s="32" t="s">
        <v>126</v>
      </c>
      <c r="I548" s="500" t="s">
        <v>414</v>
      </c>
      <c r="J548" s="500"/>
      <c r="K548" s="500" t="s">
        <v>25</v>
      </c>
      <c r="L548" s="500" t="str">
        <f t="shared" si="88"/>
        <v>Spektrinės elipsometrijos sustiprintos paviršiaus plazmonų rezonansų taikymas (konsult).[[prof.A.Ramanavičius,lekt.I.Balevičiūtė]]   </v>
      </c>
      <c r="M548" s="500"/>
      <c r="N548" s="500">
        <f t="shared" si="89"/>
        <v>414</v>
      </c>
      <c r="O548" s="1" t="s">
        <v>18</v>
      </c>
    </row>
    <row r="549" spans="2:14" ht="12.75" customHeight="1">
      <c r="B549" s="43">
        <v>4</v>
      </c>
      <c r="C549" s="43">
        <v>17</v>
      </c>
      <c r="E549" s="500" t="s">
        <v>11</v>
      </c>
      <c r="F549" s="986" t="s">
        <v>45</v>
      </c>
      <c r="G549" s="121" t="s">
        <v>36</v>
      </c>
      <c r="H549" s="32"/>
      <c r="L549" s="500" t="str">
        <f t="shared" si="88"/>
        <v>E</v>
      </c>
      <c r="M549" s="500"/>
      <c r="N549" s="500">
        <f t="shared" si="89"/>
        <v>417</v>
      </c>
    </row>
    <row r="550" spans="2:14" ht="12.75" customHeight="1">
      <c r="B550" s="43">
        <v>1</v>
      </c>
      <c r="C550" s="43">
        <v>12</v>
      </c>
      <c r="D550" s="43">
        <v>14</v>
      </c>
      <c r="E550" s="74" t="s">
        <v>11</v>
      </c>
      <c r="G550" s="121"/>
      <c r="H550" s="32"/>
      <c r="L550" s="74" t="str">
        <f>E550&amp;I550&amp;J550</f>
        <v>E</v>
      </c>
      <c r="M550" s="74"/>
      <c r="N550" s="74">
        <f>B550*100+C550</f>
        <v>112</v>
      </c>
    </row>
    <row r="551" spans="2:14" ht="12.75" customHeight="1">
      <c r="B551" s="43">
        <v>1</v>
      </c>
      <c r="C551" s="43">
        <v>14</v>
      </c>
      <c r="D551" s="43">
        <v>17</v>
      </c>
      <c r="E551" s="74" t="s">
        <v>706</v>
      </c>
      <c r="F551" s="986" t="s">
        <v>45</v>
      </c>
      <c r="G551" s="121" t="s">
        <v>37</v>
      </c>
      <c r="H551" s="32" t="s">
        <v>126</v>
      </c>
      <c r="I551" s="32" t="s">
        <v>318</v>
      </c>
      <c r="J551" s="994"/>
      <c r="K551" s="32" t="s">
        <v>23</v>
      </c>
      <c r="L551" s="74" t="str">
        <f aca="true" t="shared" si="90" ref="L551:L562">E551&amp;I551&amp;J551</f>
        <v>Supramolekulių chemija, paskaita ir seminaras OChK[[doc.E.Orentas]]  </v>
      </c>
      <c r="M551" s="74"/>
      <c r="N551" s="74">
        <f aca="true" t="shared" si="91" ref="N551:N562">B551*100+C551</f>
        <v>114</v>
      </c>
    </row>
    <row r="552" spans="2:14" ht="12.75" customHeight="1">
      <c r="B552" s="43">
        <v>1</v>
      </c>
      <c r="C552" s="43">
        <v>17</v>
      </c>
      <c r="E552" s="74" t="s">
        <v>11</v>
      </c>
      <c r="G552" s="121"/>
      <c r="H552" s="32"/>
      <c r="L552" s="74" t="str">
        <f t="shared" si="90"/>
        <v>E</v>
      </c>
      <c r="M552" s="74"/>
      <c r="N552" s="74">
        <f t="shared" si="91"/>
        <v>117</v>
      </c>
    </row>
    <row r="553" spans="1:14" ht="12.75" customHeight="1">
      <c r="A553" s="57"/>
      <c r="B553" s="43">
        <v>2</v>
      </c>
      <c r="C553" s="43">
        <v>14</v>
      </c>
      <c r="D553" s="43">
        <v>17</v>
      </c>
      <c r="E553" s="74" t="s">
        <v>692</v>
      </c>
      <c r="F553" s="986" t="s">
        <v>45</v>
      </c>
      <c r="G553" s="121" t="s">
        <v>37</v>
      </c>
      <c r="H553" s="32" t="s">
        <v>126</v>
      </c>
      <c r="I553" s="32" t="s">
        <v>80</v>
      </c>
      <c r="J553" s="32" t="s">
        <v>20</v>
      </c>
      <c r="K553" s="32" t="s">
        <v>23</v>
      </c>
      <c r="L553" s="74" t="str">
        <f t="shared" si="90"/>
        <v>Vaistų kūrimo principai, paskaita ir seminaras[[doc.A.Brukštus]]    NChA</v>
      </c>
      <c r="M553" s="74"/>
      <c r="N553" s="74">
        <f t="shared" si="91"/>
        <v>214</v>
      </c>
    </row>
    <row r="554" spans="1:14" ht="12.75" customHeight="1">
      <c r="A554" s="57"/>
      <c r="B554" s="43">
        <v>2</v>
      </c>
      <c r="C554" s="43">
        <v>17</v>
      </c>
      <c r="E554" s="74" t="s">
        <v>11</v>
      </c>
      <c r="G554" s="121"/>
      <c r="H554" s="32"/>
      <c r="K554" s="32" t="s">
        <v>23</v>
      </c>
      <c r="L554" s="74" t="str">
        <f>E554&amp;I554&amp;J554</f>
        <v>E</v>
      </c>
      <c r="M554" s="74"/>
      <c r="N554" s="74">
        <f>B554*100+C554</f>
        <v>217</v>
      </c>
    </row>
    <row r="555" spans="2:14" ht="12.75" customHeight="1">
      <c r="B555" s="43">
        <v>3</v>
      </c>
      <c r="C555" s="43">
        <v>8</v>
      </c>
      <c r="D555" s="43">
        <v>10</v>
      </c>
      <c r="E555" s="74" t="s">
        <v>94</v>
      </c>
      <c r="F555" s="986" t="s">
        <v>45</v>
      </c>
      <c r="G555" s="121" t="s">
        <v>37</v>
      </c>
      <c r="H555" s="32"/>
      <c r="L555" s="74" t="str">
        <f t="shared" si="90"/>
        <v>Mokslo tiriamasis darbas</v>
      </c>
      <c r="M555" s="74"/>
      <c r="N555" s="74">
        <f t="shared" si="91"/>
        <v>308</v>
      </c>
    </row>
    <row r="556" spans="1:14" ht="12.75" customHeight="1">
      <c r="A556" s="1" t="s">
        <v>713</v>
      </c>
      <c r="B556" s="43">
        <v>3</v>
      </c>
      <c r="C556" s="43">
        <v>10</v>
      </c>
      <c r="D556" s="43">
        <v>12</v>
      </c>
      <c r="E556" s="74" t="s">
        <v>467</v>
      </c>
      <c r="F556" s="986" t="s">
        <v>45</v>
      </c>
      <c r="G556" s="121" t="s">
        <v>37</v>
      </c>
      <c r="H556" s="32">
        <v>32</v>
      </c>
      <c r="I556" s="32" t="s">
        <v>412</v>
      </c>
      <c r="J556" s="32" t="s">
        <v>540</v>
      </c>
      <c r="K556" s="32" t="s">
        <v>23</v>
      </c>
      <c r="L556" s="74" t="str">
        <f t="shared" si="90"/>
        <v>Funkcinių grupių blokavimo metodai , paskaita    [[prof.V.Masevičius]]    FTMC, Saulėtekio al. 3</v>
      </c>
      <c r="M556" s="74"/>
      <c r="N556" s="74">
        <f t="shared" si="91"/>
        <v>310</v>
      </c>
    </row>
    <row r="557" spans="2:14" ht="12.75" customHeight="1">
      <c r="B557" s="43">
        <v>3</v>
      </c>
      <c r="C557" s="43">
        <v>12</v>
      </c>
      <c r="D557" s="43">
        <v>14</v>
      </c>
      <c r="E557" s="74" t="s">
        <v>11</v>
      </c>
      <c r="G557" s="121"/>
      <c r="H557" s="32"/>
      <c r="L557" s="74"/>
      <c r="M557" s="74"/>
      <c r="N557" s="74">
        <f t="shared" si="91"/>
        <v>312</v>
      </c>
    </row>
    <row r="558" spans="1:14" ht="12.75" customHeight="1">
      <c r="A558" s="1" t="s">
        <v>713</v>
      </c>
      <c r="B558" s="43">
        <v>3</v>
      </c>
      <c r="C558" s="43">
        <v>14</v>
      </c>
      <c r="D558" s="43">
        <v>16</v>
      </c>
      <c r="E558" s="74" t="s">
        <v>707</v>
      </c>
      <c r="F558" s="986" t="s">
        <v>45</v>
      </c>
      <c r="G558" s="121" t="s">
        <v>37</v>
      </c>
      <c r="H558" s="32">
        <v>32</v>
      </c>
      <c r="I558" s="32" t="s">
        <v>413</v>
      </c>
      <c r="J558" s="32" t="s">
        <v>540</v>
      </c>
      <c r="K558" s="32" t="s">
        <v>23</v>
      </c>
      <c r="L558" s="74" t="str">
        <f>E558&amp;I558&amp;J558</f>
        <v>Funkcinių grupių blokavimo metodai , seminaras[[prof.V.Masevičius]]   FTMC, Saulėtekio al. 3</v>
      </c>
      <c r="M558" s="74"/>
      <c r="N558" s="74">
        <f>B558*100+C558</f>
        <v>314</v>
      </c>
    </row>
    <row r="559" spans="2:14" ht="12.75" customHeight="1">
      <c r="B559" s="43">
        <v>3</v>
      </c>
      <c r="C559" s="43">
        <v>16</v>
      </c>
      <c r="E559" s="74" t="s">
        <v>11</v>
      </c>
      <c r="G559" s="121"/>
      <c r="H559" s="32"/>
      <c r="L559" s="74" t="str">
        <f>E559&amp;I559&amp;J559</f>
        <v>E</v>
      </c>
      <c r="M559" s="74"/>
      <c r="N559" s="74">
        <f>B559*100+C559</f>
        <v>316</v>
      </c>
    </row>
    <row r="560" spans="1:14" ht="12.75" customHeight="1">
      <c r="A560" s="1" t="s">
        <v>513</v>
      </c>
      <c r="B560" s="43">
        <v>4</v>
      </c>
      <c r="C560" s="43">
        <v>11</v>
      </c>
      <c r="D560" s="43">
        <v>13</v>
      </c>
      <c r="E560" s="74" t="s">
        <v>788</v>
      </c>
      <c r="F560" s="986" t="s">
        <v>45</v>
      </c>
      <c r="G560" s="121" t="s">
        <v>37</v>
      </c>
      <c r="H560" s="32">
        <v>32</v>
      </c>
      <c r="I560" s="32" t="s">
        <v>789</v>
      </c>
      <c r="J560" s="32" t="s">
        <v>786</v>
      </c>
      <c r="K560" s="32" t="s">
        <v>23</v>
      </c>
      <c r="L560" s="74" t="str">
        <f>E560&amp;I560&amp;J560</f>
        <v>Modernioji organinė sintezė[[lekt. I. Karpavičienė]]   TChA</v>
      </c>
      <c r="M560" s="74"/>
      <c r="N560" s="74">
        <f>B560*100+C560</f>
        <v>411</v>
      </c>
    </row>
    <row r="561" spans="2:14" ht="12.75" customHeight="1">
      <c r="B561" s="43">
        <v>4</v>
      </c>
      <c r="C561" s="43">
        <v>13</v>
      </c>
      <c r="D561" s="43">
        <v>14</v>
      </c>
      <c r="E561" s="74" t="s">
        <v>708</v>
      </c>
      <c r="F561" s="986" t="s">
        <v>45</v>
      </c>
      <c r="G561" s="121" t="s">
        <v>37</v>
      </c>
      <c r="H561" s="32">
        <v>44</v>
      </c>
      <c r="I561" s="32" t="s">
        <v>789</v>
      </c>
      <c r="J561" s="32" t="s">
        <v>786</v>
      </c>
      <c r="K561" s="32" t="s">
        <v>23</v>
      </c>
      <c r="L561" s="74" t="str">
        <f>E561&amp;I561&amp;J561</f>
        <v>Modernioji organinė sintezė, seminaras[[lekt. I. Karpavičienė]]   TChA</v>
      </c>
      <c r="M561" s="74"/>
      <c r="N561" s="74">
        <f>B561*100+C561</f>
        <v>413</v>
      </c>
    </row>
    <row r="562" spans="2:14" ht="12.75" customHeight="1">
      <c r="B562" s="43">
        <v>4</v>
      </c>
      <c r="C562" s="43">
        <v>14</v>
      </c>
      <c r="E562" s="74" t="s">
        <v>11</v>
      </c>
      <c r="F562" s="986" t="s">
        <v>45</v>
      </c>
      <c r="G562" s="121" t="s">
        <v>37</v>
      </c>
      <c r="H562" s="32"/>
      <c r="L562" s="74" t="str">
        <f t="shared" si="90"/>
        <v>E</v>
      </c>
      <c r="M562" s="74"/>
      <c r="N562" s="74">
        <f t="shared" si="91"/>
        <v>414</v>
      </c>
    </row>
    <row r="563" spans="1:14" ht="12.75" customHeight="1">
      <c r="A563" s="806"/>
      <c r="B563" s="49">
        <v>1</v>
      </c>
      <c r="C563" s="43">
        <v>8</v>
      </c>
      <c r="D563" s="43">
        <v>12</v>
      </c>
      <c r="E563" s="497" t="s">
        <v>94</v>
      </c>
      <c r="F563" s="986" t="s">
        <v>45</v>
      </c>
      <c r="G563" s="120" t="s">
        <v>33</v>
      </c>
      <c r="H563" s="43">
        <v>96</v>
      </c>
      <c r="K563" s="32" t="s">
        <v>277</v>
      </c>
      <c r="L563" s="497" t="str">
        <f>E563&amp;I563&amp;J563</f>
        <v>Mokslo tiriamasis darbas</v>
      </c>
      <c r="M563" s="497"/>
      <c r="N563" s="497">
        <f>B563*100+C563</f>
        <v>108</v>
      </c>
    </row>
    <row r="564" spans="1:14" ht="12.75" customHeight="1">
      <c r="A564" s="806"/>
      <c r="B564" s="49">
        <v>1</v>
      </c>
      <c r="C564" s="43">
        <v>12</v>
      </c>
      <c r="E564" s="497" t="s">
        <v>11</v>
      </c>
      <c r="G564" s="120"/>
      <c r="L564" s="497" t="str">
        <f>E564&amp;I564&amp;J564</f>
        <v>E</v>
      </c>
      <c r="M564" s="497"/>
      <c r="N564" s="497">
        <f>B564*100+C564</f>
        <v>112</v>
      </c>
    </row>
    <row r="565" spans="1:14" ht="12.75" customHeight="1">
      <c r="A565" s="807" t="s">
        <v>468</v>
      </c>
      <c r="B565" s="49">
        <v>2</v>
      </c>
      <c r="C565" s="43">
        <v>15</v>
      </c>
      <c r="D565" s="43">
        <v>18</v>
      </c>
      <c r="E565" s="497" t="s">
        <v>702</v>
      </c>
      <c r="F565" s="986" t="s">
        <v>45</v>
      </c>
      <c r="G565" s="120" t="s">
        <v>33</v>
      </c>
      <c r="H565" s="43" t="s">
        <v>126</v>
      </c>
      <c r="I565" s="32" t="s">
        <v>70</v>
      </c>
      <c r="K565" s="32" t="s">
        <v>333</v>
      </c>
      <c r="L565" s="497" t="str">
        <f aca="true" t="shared" si="92" ref="L565:L574">E565&amp;I565&amp;J565</f>
        <v>15,30 val. Neorganinių medžiagų elektroninė sandara, paskaita ir seminaras[[prof.V.Daujotis]]  </v>
      </c>
      <c r="M565" s="497"/>
      <c r="N565" s="497">
        <f aca="true" t="shared" si="93" ref="N565:N574">B565*100+C565</f>
        <v>215</v>
      </c>
    </row>
    <row r="566" spans="1:14" ht="12.75" customHeight="1">
      <c r="A566" s="76"/>
      <c r="B566" s="49">
        <v>2</v>
      </c>
      <c r="C566" s="43">
        <v>18</v>
      </c>
      <c r="E566" s="497" t="s">
        <v>11</v>
      </c>
      <c r="G566" s="120"/>
      <c r="L566" s="497" t="str">
        <f t="shared" si="92"/>
        <v>E</v>
      </c>
      <c r="M566" s="497"/>
      <c r="N566" s="497">
        <f t="shared" si="93"/>
        <v>218</v>
      </c>
    </row>
    <row r="567" spans="1:14" ht="12.75" customHeight="1">
      <c r="A567" s="1572">
        <v>5</v>
      </c>
      <c r="B567" s="49">
        <v>4</v>
      </c>
      <c r="C567" s="43">
        <v>8</v>
      </c>
      <c r="D567" s="43">
        <v>12</v>
      </c>
      <c r="E567" s="497" t="s">
        <v>709</v>
      </c>
      <c r="F567" s="986" t="s">
        <v>45</v>
      </c>
      <c r="G567" s="120" t="s">
        <v>33</v>
      </c>
      <c r="H567" s="43" t="s">
        <v>406</v>
      </c>
      <c r="I567" s="32" t="s">
        <v>421</v>
      </c>
      <c r="J567" s="32" t="s">
        <v>150</v>
      </c>
      <c r="K567" s="32" t="s">
        <v>277</v>
      </c>
      <c r="L567" s="497" t="str">
        <f t="shared" si="92"/>
        <v>Kietafazės reakcijos paskaita ir seminaras[[prof. A.Kareiva]]    ASA</v>
      </c>
      <c r="M567" s="497"/>
      <c r="N567" s="497">
        <f t="shared" si="93"/>
        <v>408</v>
      </c>
    </row>
    <row r="568" spans="1:14" ht="12.75" customHeight="1">
      <c r="A568" s="1572"/>
      <c r="B568" s="49">
        <v>4</v>
      </c>
      <c r="C568" s="43">
        <v>12</v>
      </c>
      <c r="E568" s="497" t="s">
        <v>11</v>
      </c>
      <c r="G568" s="120"/>
      <c r="L568" s="497"/>
      <c r="M568" s="497"/>
      <c r="N568" s="497">
        <f t="shared" si="93"/>
        <v>412</v>
      </c>
    </row>
    <row r="569" spans="1:15" ht="12.75" customHeight="1">
      <c r="A569" s="839" t="s">
        <v>468</v>
      </c>
      <c r="B569" s="49">
        <v>3</v>
      </c>
      <c r="C569" s="43">
        <v>16</v>
      </c>
      <c r="D569" s="43">
        <v>18</v>
      </c>
      <c r="E569" s="497" t="s">
        <v>349</v>
      </c>
      <c r="F569" s="986" t="s">
        <v>45</v>
      </c>
      <c r="G569" s="120" t="s">
        <v>33</v>
      </c>
      <c r="H569" s="32">
        <v>32</v>
      </c>
      <c r="I569" s="32" t="s">
        <v>205</v>
      </c>
      <c r="K569" s="32" t="s">
        <v>277</v>
      </c>
      <c r="L569" s="497" t="str">
        <f t="shared" si="92"/>
        <v>Nepusiausvyrosios sistemos       [[prof.J.Barkauskas]]   </v>
      </c>
      <c r="M569" s="497"/>
      <c r="N569" s="497">
        <f t="shared" si="93"/>
        <v>316</v>
      </c>
      <c r="O569" s="28"/>
    </row>
    <row r="570" spans="1:15" ht="12.75" customHeight="1">
      <c r="A570" s="57"/>
      <c r="B570" s="49">
        <v>3</v>
      </c>
      <c r="C570" s="43">
        <v>18</v>
      </c>
      <c r="D570" s="43">
        <v>20</v>
      </c>
      <c r="E570" s="497" t="s">
        <v>710</v>
      </c>
      <c r="F570" s="986" t="s">
        <v>45</v>
      </c>
      <c r="G570" s="120" t="s">
        <v>33</v>
      </c>
      <c r="H570" s="32" t="s">
        <v>203</v>
      </c>
      <c r="I570" s="32" t="s">
        <v>205</v>
      </c>
      <c r="K570" s="32" t="s">
        <v>277</v>
      </c>
      <c r="L570" s="497" t="str">
        <f t="shared" si="92"/>
        <v>Nepusiausvyrosios sistemos, seminaras ir lab.d.         [[prof.J.Barkauskas]]   </v>
      </c>
      <c r="M570" s="497"/>
      <c r="N570" s="497">
        <f t="shared" si="93"/>
        <v>318</v>
      </c>
      <c r="O570" s="28"/>
    </row>
    <row r="571" spans="1:15" ht="12.75" customHeight="1">
      <c r="A571" s="57"/>
      <c r="B571" s="49">
        <v>3</v>
      </c>
      <c r="C571" s="43">
        <v>20</v>
      </c>
      <c r="E571" s="497" t="s">
        <v>11</v>
      </c>
      <c r="G571" s="120"/>
      <c r="H571" s="32"/>
      <c r="L571" s="497" t="str">
        <f>E571&amp;I571&amp;J571</f>
        <v>E</v>
      </c>
      <c r="M571" s="497"/>
      <c r="N571" s="497">
        <f>B571*100+C571</f>
        <v>320</v>
      </c>
      <c r="O571" s="28"/>
    </row>
    <row r="572" spans="1:14" ht="12.75" customHeight="1">
      <c r="A572" s="1573" t="s">
        <v>798</v>
      </c>
      <c r="B572" s="43">
        <v>4</v>
      </c>
      <c r="C572" s="43">
        <v>14</v>
      </c>
      <c r="D572" s="43">
        <v>17</v>
      </c>
      <c r="E572" s="75" t="s">
        <v>190</v>
      </c>
      <c r="F572" s="986" t="s">
        <v>45</v>
      </c>
      <c r="G572" s="586" t="s">
        <v>145</v>
      </c>
      <c r="H572" s="32" t="s">
        <v>126</v>
      </c>
      <c r="I572" s="32" t="s">
        <v>244</v>
      </c>
      <c r="J572" s="32" t="s">
        <v>51</v>
      </c>
      <c r="K572" s="32" t="s">
        <v>333</v>
      </c>
      <c r="L572" s="497" t="str">
        <f t="shared" si="92"/>
        <v>Restauravimo metodų parinkimo ir suderinamumo su kultūros vertybių technologijomis pagrindai   [[prof.J.Senvaitienė]]   GRC</v>
      </c>
      <c r="M572" s="497"/>
      <c r="N572" s="497">
        <f t="shared" si="93"/>
        <v>414</v>
      </c>
    </row>
    <row r="573" spans="2:14" ht="12.75" customHeight="1">
      <c r="B573" s="43">
        <v>4</v>
      </c>
      <c r="C573" s="43">
        <v>17</v>
      </c>
      <c r="E573" s="497" t="s">
        <v>11</v>
      </c>
      <c r="F573" s="986" t="s">
        <v>45</v>
      </c>
      <c r="G573" s="120" t="s">
        <v>33</v>
      </c>
      <c r="L573" s="497" t="str">
        <f t="shared" si="92"/>
        <v>E</v>
      </c>
      <c r="M573" s="497"/>
      <c r="N573" s="497">
        <f t="shared" si="93"/>
        <v>417</v>
      </c>
    </row>
    <row r="574" spans="1:15" ht="21.75" customHeight="1" thickBot="1">
      <c r="A574" s="880"/>
      <c r="B574" s="873">
        <v>4</v>
      </c>
      <c r="C574" s="874">
        <v>18</v>
      </c>
      <c r="D574" s="874"/>
      <c r="E574" s="875" t="s">
        <v>334</v>
      </c>
      <c r="F574" s="1184"/>
      <c r="G574" s="877"/>
      <c r="H574" s="47" t="s">
        <v>126</v>
      </c>
      <c r="I574" s="876" t="s">
        <v>335</v>
      </c>
      <c r="J574" s="876"/>
      <c r="K574" s="876"/>
      <c r="L574" s="878" t="str">
        <f t="shared" si="92"/>
        <v>Molekulinių vyksmų fizika[[A.Gulbinas]]</v>
      </c>
      <c r="M574" s="878"/>
      <c r="N574" s="878">
        <f t="shared" si="93"/>
        <v>418</v>
      </c>
      <c r="O574" s="33"/>
    </row>
    <row r="575" spans="2:11" ht="15" customHeight="1">
      <c r="B575" s="810">
        <v>3</v>
      </c>
      <c r="C575" s="810">
        <v>8</v>
      </c>
      <c r="D575" s="810">
        <v>10</v>
      </c>
      <c r="E575" s="1024" t="s">
        <v>441</v>
      </c>
      <c r="F575" s="1190" t="s">
        <v>48</v>
      </c>
      <c r="G575" s="1025" t="s">
        <v>247</v>
      </c>
      <c r="H575" s="930">
        <v>16</v>
      </c>
      <c r="I575" s="930" t="s">
        <v>452</v>
      </c>
      <c r="J575" s="930" t="s">
        <v>50</v>
      </c>
      <c r="K575" s="930" t="s">
        <v>277</v>
      </c>
    </row>
    <row r="576" spans="2:14" s="4" customFormat="1" ht="12.75" customHeight="1">
      <c r="B576" s="800">
        <v>3</v>
      </c>
      <c r="C576" s="800">
        <v>16</v>
      </c>
      <c r="D576" s="800">
        <v>18</v>
      </c>
      <c r="E576" s="328" t="s">
        <v>131</v>
      </c>
      <c r="F576" s="986" t="s">
        <v>48</v>
      </c>
      <c r="G576" s="118"/>
      <c r="H576" s="32"/>
      <c r="I576" s="32" t="s">
        <v>503</v>
      </c>
      <c r="J576" s="32" t="s">
        <v>283</v>
      </c>
      <c r="K576" s="32" t="s">
        <v>277</v>
      </c>
      <c r="N576" s="32"/>
    </row>
    <row r="577" spans="2:14" s="4" customFormat="1" ht="12.75" customHeight="1">
      <c r="B577" s="800">
        <v>3</v>
      </c>
      <c r="C577" s="800">
        <v>14</v>
      </c>
      <c r="D577" s="800">
        <v>16</v>
      </c>
      <c r="E577" s="328" t="s">
        <v>132</v>
      </c>
      <c r="F577" s="986" t="s">
        <v>48</v>
      </c>
      <c r="G577" s="118"/>
      <c r="H577" s="32"/>
      <c r="I577" s="32" t="s">
        <v>382</v>
      </c>
      <c r="J577" s="32" t="s">
        <v>283</v>
      </c>
      <c r="K577" s="32" t="s">
        <v>277</v>
      </c>
      <c r="N577" s="32"/>
    </row>
    <row r="578" spans="2:14" s="4" customFormat="1" ht="12.75" customHeight="1">
      <c r="B578" s="800">
        <v>3</v>
      </c>
      <c r="C578" s="800">
        <v>18</v>
      </c>
      <c r="D578" s="800">
        <v>20</v>
      </c>
      <c r="E578" s="328" t="s">
        <v>435</v>
      </c>
      <c r="F578" s="986" t="s">
        <v>48</v>
      </c>
      <c r="G578" s="118"/>
      <c r="H578" s="32"/>
      <c r="I578" s="32" t="s">
        <v>382</v>
      </c>
      <c r="J578" s="32" t="s">
        <v>283</v>
      </c>
      <c r="K578" s="32" t="s">
        <v>277</v>
      </c>
      <c r="N578" s="32"/>
    </row>
    <row r="579" spans="2:11" ht="12.75" customHeight="1">
      <c r="B579" s="800">
        <v>4</v>
      </c>
      <c r="C579" s="800">
        <v>8</v>
      </c>
      <c r="D579" s="800">
        <v>10</v>
      </c>
      <c r="E579" s="328" t="s">
        <v>133</v>
      </c>
      <c r="F579" s="986" t="s">
        <v>48</v>
      </c>
      <c r="H579" s="32"/>
      <c r="I579" s="32" t="s">
        <v>500</v>
      </c>
      <c r="J579" s="32" t="s">
        <v>283</v>
      </c>
      <c r="K579" s="32" t="s">
        <v>277</v>
      </c>
    </row>
    <row r="580" spans="2:11" ht="12.75" customHeight="1">
      <c r="B580" s="800">
        <v>4</v>
      </c>
      <c r="C580" s="800">
        <v>10</v>
      </c>
      <c r="D580" s="800">
        <v>12</v>
      </c>
      <c r="E580" s="328" t="s">
        <v>438</v>
      </c>
      <c r="F580" s="986" t="s">
        <v>48</v>
      </c>
      <c r="H580" s="32"/>
      <c r="I580" s="32" t="s">
        <v>505</v>
      </c>
      <c r="J580" s="32" t="s">
        <v>283</v>
      </c>
      <c r="K580" s="32" t="s">
        <v>277</v>
      </c>
    </row>
    <row r="581" spans="2:13" ht="12.75" customHeight="1">
      <c r="B581" s="800">
        <v>4</v>
      </c>
      <c r="C581" s="800">
        <v>12</v>
      </c>
      <c r="D581" s="800">
        <v>14</v>
      </c>
      <c r="E581" s="328" t="s">
        <v>134</v>
      </c>
      <c r="F581" s="986" t="s">
        <v>48</v>
      </c>
      <c r="H581" s="32"/>
      <c r="I581" s="32" t="s">
        <v>504</v>
      </c>
      <c r="J581" s="32" t="s">
        <v>283</v>
      </c>
      <c r="K581" s="32" t="s">
        <v>277</v>
      </c>
      <c r="M581" s="954"/>
    </row>
    <row r="582" spans="2:11" ht="12.75" customHeight="1">
      <c r="B582" s="800">
        <v>4</v>
      </c>
      <c r="C582" s="800">
        <v>14</v>
      </c>
      <c r="D582" s="800">
        <v>16</v>
      </c>
      <c r="E582" s="328" t="s">
        <v>439</v>
      </c>
      <c r="F582" s="986" t="s">
        <v>48</v>
      </c>
      <c r="H582" s="32"/>
      <c r="I582" s="32" t="s">
        <v>504</v>
      </c>
      <c r="J582" s="32" t="s">
        <v>283</v>
      </c>
      <c r="K582" s="32" t="s">
        <v>277</v>
      </c>
    </row>
    <row r="583" spans="2:11" ht="12.75" customHeight="1">
      <c r="B583" s="800">
        <v>4</v>
      </c>
      <c r="C583" s="800">
        <v>16</v>
      </c>
      <c r="D583" s="800">
        <v>18</v>
      </c>
      <c r="E583" s="328" t="s">
        <v>440</v>
      </c>
      <c r="F583" s="986" t="s">
        <v>48</v>
      </c>
      <c r="H583" s="32"/>
      <c r="I583" s="32" t="s">
        <v>502</v>
      </c>
      <c r="J583" s="32" t="s">
        <v>283</v>
      </c>
      <c r="K583" s="32" t="s">
        <v>277</v>
      </c>
    </row>
    <row r="584" spans="2:11" ht="12.75" customHeight="1">
      <c r="B584" s="800">
        <v>4</v>
      </c>
      <c r="C584" s="800">
        <v>18</v>
      </c>
      <c r="D584" s="800">
        <v>20</v>
      </c>
      <c r="E584" s="328" t="s">
        <v>434</v>
      </c>
      <c r="H584" s="32"/>
      <c r="I584" s="32" t="s">
        <v>501</v>
      </c>
      <c r="J584" s="32" t="s">
        <v>283</v>
      </c>
      <c r="K584" s="32" t="s">
        <v>277</v>
      </c>
    </row>
    <row r="585" spans="2:11" ht="12.75" customHeight="1">
      <c r="B585" s="938">
        <v>2</v>
      </c>
      <c r="C585" s="498">
        <v>8</v>
      </c>
      <c r="D585" s="498">
        <v>10</v>
      </c>
      <c r="E585" s="497" t="s">
        <v>499</v>
      </c>
      <c r="F585" s="986" t="s">
        <v>48</v>
      </c>
      <c r="H585" s="32"/>
      <c r="I585" s="497" t="s">
        <v>225</v>
      </c>
      <c r="J585" s="32" t="s">
        <v>19</v>
      </c>
      <c r="K585" s="32" t="s">
        <v>67</v>
      </c>
    </row>
    <row r="586" spans="2:11" ht="12.75" customHeight="1">
      <c r="B586" s="938">
        <v>4</v>
      </c>
      <c r="C586" s="498">
        <v>15</v>
      </c>
      <c r="D586" s="498">
        <v>17</v>
      </c>
      <c r="E586" s="497" t="s">
        <v>598</v>
      </c>
      <c r="F586" s="986" t="s">
        <v>48</v>
      </c>
      <c r="H586" s="32"/>
      <c r="I586" s="497" t="s">
        <v>225</v>
      </c>
      <c r="J586" s="32" t="s">
        <v>149</v>
      </c>
      <c r="K586" s="32" t="s">
        <v>21</v>
      </c>
    </row>
    <row r="587" spans="1:11" ht="12.75" customHeight="1">
      <c r="A587" s="28" t="s">
        <v>368</v>
      </c>
      <c r="B587" s="498">
        <v>4</v>
      </c>
      <c r="C587" s="498">
        <v>16</v>
      </c>
      <c r="D587" s="498">
        <v>20</v>
      </c>
      <c r="E587" s="497" t="s">
        <v>498</v>
      </c>
      <c r="F587" s="986" t="s">
        <v>48</v>
      </c>
      <c r="H587" s="32">
        <v>32</v>
      </c>
      <c r="I587" s="497" t="s">
        <v>461</v>
      </c>
      <c r="J587" s="32" t="s">
        <v>27</v>
      </c>
      <c r="K587" s="32" t="s">
        <v>21</v>
      </c>
    </row>
    <row r="588" spans="1:12" ht="12.75" customHeight="1">
      <c r="A588" s="28"/>
      <c r="B588" s="811">
        <v>4</v>
      </c>
      <c r="C588" s="811">
        <v>16</v>
      </c>
      <c r="D588" s="811">
        <v>18</v>
      </c>
      <c r="E588" s="521" t="s">
        <v>384</v>
      </c>
      <c r="F588" s="986" t="s">
        <v>48</v>
      </c>
      <c r="H588" s="32">
        <v>32</v>
      </c>
      <c r="I588" s="521" t="s">
        <v>442</v>
      </c>
      <c r="J588" s="32" t="s">
        <v>17</v>
      </c>
      <c r="K588" s="32" t="s">
        <v>23</v>
      </c>
      <c r="L588" s="1" t="s">
        <v>277</v>
      </c>
    </row>
    <row r="589" spans="1:13" ht="13.5" customHeight="1" thickBot="1">
      <c r="A589" s="1" t="s">
        <v>342</v>
      </c>
      <c r="B589" s="939">
        <v>4</v>
      </c>
      <c r="C589" s="939">
        <v>18</v>
      </c>
      <c r="D589" s="939">
        <v>20</v>
      </c>
      <c r="E589" s="940" t="s">
        <v>383</v>
      </c>
      <c r="F589" s="986" t="s">
        <v>48</v>
      </c>
      <c r="H589" s="32"/>
      <c r="I589" s="521" t="s">
        <v>572</v>
      </c>
      <c r="J589" s="32" t="s">
        <v>283</v>
      </c>
      <c r="K589" s="32" t="s">
        <v>23</v>
      </c>
      <c r="L589" s="1" t="s">
        <v>277</v>
      </c>
      <c r="M589" s="1" t="s">
        <v>343</v>
      </c>
    </row>
    <row r="590" spans="2:11" ht="12.75" customHeight="1">
      <c r="B590" s="943">
        <v>5</v>
      </c>
      <c r="C590" s="944">
        <v>10</v>
      </c>
      <c r="D590" s="944">
        <v>12</v>
      </c>
      <c r="E590" s="946" t="s">
        <v>424</v>
      </c>
      <c r="F590" s="1191" t="s">
        <v>48</v>
      </c>
      <c r="G590" s="32"/>
      <c r="H590" s="32">
        <v>32</v>
      </c>
      <c r="I590" s="75" t="s">
        <v>469</v>
      </c>
      <c r="J590" s="32" t="s">
        <v>149</v>
      </c>
      <c r="K590" s="1127" t="s">
        <v>277</v>
      </c>
    </row>
    <row r="591" spans="1:12" ht="12.75" customHeight="1">
      <c r="A591" s="2" t="s">
        <v>135</v>
      </c>
      <c r="B591" s="945">
        <v>5</v>
      </c>
      <c r="C591" s="502">
        <v>12</v>
      </c>
      <c r="D591" s="502">
        <v>14</v>
      </c>
      <c r="E591" s="946" t="s">
        <v>425</v>
      </c>
      <c r="F591" s="1191" t="s">
        <v>48</v>
      </c>
      <c r="H591" s="32">
        <v>32</v>
      </c>
      <c r="I591" s="75" t="s">
        <v>542</v>
      </c>
      <c r="J591" s="32" t="s">
        <v>149</v>
      </c>
      <c r="K591" s="1127" t="s">
        <v>277</v>
      </c>
      <c r="L591" s="28"/>
    </row>
    <row r="592" spans="1:14" ht="14.25" customHeight="1">
      <c r="A592" s="2" t="s">
        <v>135</v>
      </c>
      <c r="B592" s="947">
        <v>5</v>
      </c>
      <c r="C592" s="502">
        <v>12</v>
      </c>
      <c r="D592" s="502">
        <v>14</v>
      </c>
      <c r="E592" s="946" t="s">
        <v>218</v>
      </c>
      <c r="F592" s="1191" t="s">
        <v>48</v>
      </c>
      <c r="H592" s="32">
        <v>32</v>
      </c>
      <c r="I592" s="75" t="s">
        <v>497</v>
      </c>
      <c r="J592" s="32" t="s">
        <v>283</v>
      </c>
      <c r="K592" s="1127" t="s">
        <v>277</v>
      </c>
      <c r="N592" s="32" t="s">
        <v>14</v>
      </c>
    </row>
    <row r="593" spans="2:12" ht="12.75" customHeight="1">
      <c r="B593" s="948">
        <v>4</v>
      </c>
      <c r="C593" s="949">
        <v>12</v>
      </c>
      <c r="D593" s="949">
        <v>14</v>
      </c>
      <c r="E593" s="950" t="s">
        <v>376</v>
      </c>
      <c r="F593" s="1191" t="s">
        <v>48</v>
      </c>
      <c r="H593" s="43">
        <v>32</v>
      </c>
      <c r="I593" s="501" t="s">
        <v>580</v>
      </c>
      <c r="J593" s="32" t="s">
        <v>18</v>
      </c>
      <c r="K593" s="1126" t="s">
        <v>277</v>
      </c>
      <c r="L593" s="1" t="s">
        <v>23</v>
      </c>
    </row>
    <row r="594" spans="2:12" ht="13.5" customHeight="1" thickBot="1">
      <c r="B594" s="951">
        <v>4</v>
      </c>
      <c r="C594" s="952">
        <v>10</v>
      </c>
      <c r="D594" s="952">
        <v>12</v>
      </c>
      <c r="E594" s="953" t="s">
        <v>377</v>
      </c>
      <c r="F594" s="1191" t="s">
        <v>48</v>
      </c>
      <c r="G594" s="76"/>
      <c r="H594" s="43">
        <v>32</v>
      </c>
      <c r="I594" s="501" t="s">
        <v>581</v>
      </c>
      <c r="J594" s="32" t="s">
        <v>18</v>
      </c>
      <c r="K594" s="1126" t="s">
        <v>277</v>
      </c>
      <c r="L594" s="1" t="s">
        <v>23</v>
      </c>
    </row>
    <row r="595" spans="2:14" s="4" customFormat="1" ht="12.75" customHeight="1">
      <c r="B595" s="941">
        <v>3</v>
      </c>
      <c r="C595" s="941">
        <v>12</v>
      </c>
      <c r="D595" s="941">
        <v>14</v>
      </c>
      <c r="E595" s="942" t="s">
        <v>47</v>
      </c>
      <c r="F595" s="986" t="s">
        <v>48</v>
      </c>
      <c r="G595" s="410"/>
      <c r="H595" s="55">
        <v>32</v>
      </c>
      <c r="I595" s="55" t="s">
        <v>187</v>
      </c>
      <c r="J595" s="32" t="s">
        <v>17</v>
      </c>
      <c r="K595" s="32" t="s">
        <v>30</v>
      </c>
      <c r="N595" s="32"/>
    </row>
    <row r="596" spans="1:14" s="4" customFormat="1" ht="12.75" customHeight="1">
      <c r="A596" s="4" t="s">
        <v>385</v>
      </c>
      <c r="B596" s="330">
        <v>3</v>
      </c>
      <c r="C596" s="330">
        <v>14</v>
      </c>
      <c r="D596" s="330">
        <v>18</v>
      </c>
      <c r="E596" s="55" t="s">
        <v>49</v>
      </c>
      <c r="F596" s="986" t="s">
        <v>48</v>
      </c>
      <c r="G596" s="410"/>
      <c r="H596" s="55">
        <v>64</v>
      </c>
      <c r="I596" s="55" t="s">
        <v>187</v>
      </c>
      <c r="J596" s="32" t="s">
        <v>32</v>
      </c>
      <c r="K596" s="32" t="s">
        <v>30</v>
      </c>
      <c r="N596" s="32"/>
    </row>
    <row r="597" spans="2:14" s="4" customFormat="1" ht="13.5" customHeight="1" thickBot="1">
      <c r="B597" s="330">
        <v>5</v>
      </c>
      <c r="C597" s="330">
        <v>8</v>
      </c>
      <c r="D597" s="330">
        <v>12</v>
      </c>
      <c r="E597" s="55" t="s">
        <v>49</v>
      </c>
      <c r="F597" s="986" t="s">
        <v>48</v>
      </c>
      <c r="G597" s="410"/>
      <c r="H597" s="55">
        <v>64</v>
      </c>
      <c r="I597" s="55" t="s">
        <v>187</v>
      </c>
      <c r="J597" s="32" t="s">
        <v>32</v>
      </c>
      <c r="K597" s="32" t="s">
        <v>30</v>
      </c>
      <c r="N597" s="32"/>
    </row>
    <row r="598" spans="1:15" ht="15" customHeight="1">
      <c r="A598" s="1" t="s">
        <v>332</v>
      </c>
      <c r="B598" s="1114">
        <v>5</v>
      </c>
      <c r="C598" s="1115">
        <v>9</v>
      </c>
      <c r="D598" s="1115">
        <v>12</v>
      </c>
      <c r="E598" s="1116" t="s">
        <v>331</v>
      </c>
      <c r="F598" s="1192"/>
      <c r="G598" s="958"/>
      <c r="H598" s="957"/>
      <c r="I598" s="1123" t="s">
        <v>433</v>
      </c>
      <c r="J598" s="555" t="s">
        <v>283</v>
      </c>
      <c r="K598" s="1125" t="s">
        <v>277</v>
      </c>
      <c r="O598" s="28"/>
    </row>
    <row r="599" spans="1:15" ht="15" customHeight="1">
      <c r="A599" s="1" t="s">
        <v>102</v>
      </c>
      <c r="B599" s="1117">
        <v>5</v>
      </c>
      <c r="C599" s="1118">
        <v>10</v>
      </c>
      <c r="D599" s="1118">
        <v>12</v>
      </c>
      <c r="E599" s="1119" t="s">
        <v>154</v>
      </c>
      <c r="F599" s="986" t="s">
        <v>48</v>
      </c>
      <c r="G599" s="117" t="s">
        <v>248</v>
      </c>
      <c r="H599" s="32">
        <v>32</v>
      </c>
      <c r="I599" s="1124" t="s">
        <v>153</v>
      </c>
      <c r="J599" s="555" t="s">
        <v>19</v>
      </c>
      <c r="K599" s="1125" t="s">
        <v>277</v>
      </c>
      <c r="L599" s="15" t="s">
        <v>386</v>
      </c>
      <c r="O599" s="28" t="s">
        <v>90</v>
      </c>
    </row>
    <row r="600" spans="1:11" ht="15" customHeight="1">
      <c r="A600" s="1" t="s">
        <v>378</v>
      </c>
      <c r="B600" s="1117">
        <v>5</v>
      </c>
      <c r="C600" s="1118">
        <v>12</v>
      </c>
      <c r="D600" s="1118">
        <v>16</v>
      </c>
      <c r="E600" s="1119" t="s">
        <v>155</v>
      </c>
      <c r="F600" s="986" t="s">
        <v>48</v>
      </c>
      <c r="H600" s="32">
        <v>48</v>
      </c>
      <c r="I600" s="1124" t="s">
        <v>153</v>
      </c>
      <c r="J600" s="555" t="s">
        <v>19</v>
      </c>
      <c r="K600" s="1125" t="s">
        <v>277</v>
      </c>
    </row>
    <row r="601" spans="2:11" ht="15.75" customHeight="1" thickBot="1">
      <c r="B601" s="1117">
        <v>5</v>
      </c>
      <c r="C601" s="1118">
        <v>16</v>
      </c>
      <c r="D601" s="1118">
        <v>18</v>
      </c>
      <c r="E601" s="1119" t="s">
        <v>154</v>
      </c>
      <c r="F601" s="986" t="s">
        <v>48</v>
      </c>
      <c r="H601" s="32">
        <v>32</v>
      </c>
      <c r="I601" s="1124" t="s">
        <v>153</v>
      </c>
      <c r="J601" s="555" t="s">
        <v>19</v>
      </c>
      <c r="K601" s="1125" t="s">
        <v>277</v>
      </c>
    </row>
    <row r="602" spans="2:15" ht="15.75" customHeight="1" thickBot="1">
      <c r="B602" s="1120">
        <v>5</v>
      </c>
      <c r="C602" s="1121">
        <v>15</v>
      </c>
      <c r="D602" s="1121">
        <v>18</v>
      </c>
      <c r="E602" s="1122" t="s">
        <v>331</v>
      </c>
      <c r="F602" s="1193" t="s">
        <v>48</v>
      </c>
      <c r="G602" s="959"/>
      <c r="H602" s="960">
        <v>48</v>
      </c>
      <c r="I602" s="1123" t="s">
        <v>496</v>
      </c>
      <c r="J602" s="555" t="s">
        <v>283</v>
      </c>
      <c r="K602" s="1125" t="s">
        <v>277</v>
      </c>
      <c r="L602" s="15" t="s">
        <v>330</v>
      </c>
      <c r="O602" s="28" t="s">
        <v>90</v>
      </c>
    </row>
    <row r="603" spans="1:14" ht="15.75" customHeight="1" thickBot="1">
      <c r="A603" s="961"/>
      <c r="B603" s="962">
        <v>3</v>
      </c>
      <c r="C603" s="963">
        <v>16</v>
      </c>
      <c r="D603" s="963">
        <v>17</v>
      </c>
      <c r="E603" s="964" t="s">
        <v>547</v>
      </c>
      <c r="F603" s="1194"/>
      <c r="G603" s="964"/>
      <c r="H603" s="963"/>
      <c r="I603" s="964"/>
      <c r="J603" s="965" t="s">
        <v>20</v>
      </c>
      <c r="K603" s="965" t="s">
        <v>277</v>
      </c>
      <c r="L603" s="961"/>
      <c r="M603" s="961"/>
      <c r="N603" s="965"/>
    </row>
    <row r="604" spans="1:15" ht="21" customHeight="1">
      <c r="A604" s="955" t="s">
        <v>264</v>
      </c>
      <c r="B604" s="1096">
        <v>1</v>
      </c>
      <c r="C604" s="1097">
        <v>16</v>
      </c>
      <c r="D604" s="1097">
        <v>18</v>
      </c>
      <c r="E604" s="1137" t="s">
        <v>324</v>
      </c>
      <c r="F604" s="1192" t="s">
        <v>48</v>
      </c>
      <c r="G604" s="1137"/>
      <c r="H604" s="1138">
        <v>40</v>
      </c>
      <c r="I604" s="1139" t="s">
        <v>265</v>
      </c>
      <c r="J604" s="1140" t="s">
        <v>20</v>
      </c>
      <c r="K604" s="1141" t="s">
        <v>25</v>
      </c>
      <c r="L604" s="1" t="s">
        <v>355</v>
      </c>
      <c r="O604" s="28"/>
    </row>
    <row r="605" spans="1:11" ht="19.5" customHeight="1" thickBot="1">
      <c r="A605" s="956" t="s">
        <v>326</v>
      </c>
      <c r="B605" s="1098">
        <v>5</v>
      </c>
      <c r="C605" s="1099">
        <v>13</v>
      </c>
      <c r="D605" s="1099">
        <v>17</v>
      </c>
      <c r="E605" s="1142" t="s">
        <v>325</v>
      </c>
      <c r="F605" s="1184" t="s">
        <v>48</v>
      </c>
      <c r="G605" s="1142"/>
      <c r="H605" s="1142">
        <v>20</v>
      </c>
      <c r="I605" s="1143" t="s">
        <v>410</v>
      </c>
      <c r="J605" s="1140" t="s">
        <v>26</v>
      </c>
      <c r="K605" s="1141" t="s">
        <v>25</v>
      </c>
    </row>
    <row r="606" spans="1:13" ht="32.25" customHeight="1">
      <c r="A606" s="882" t="s">
        <v>323</v>
      </c>
      <c r="B606" s="1100">
        <v>2</v>
      </c>
      <c r="C606" s="1094">
        <v>8</v>
      </c>
      <c r="D606" s="1094">
        <v>20</v>
      </c>
      <c r="E606" s="1141" t="s">
        <v>196</v>
      </c>
      <c r="F606" s="986" t="s">
        <v>48</v>
      </c>
      <c r="G606" s="1141"/>
      <c r="H606" s="1144">
        <v>28</v>
      </c>
      <c r="I606" s="1145" t="s">
        <v>506</v>
      </c>
      <c r="J606" s="1141" t="s">
        <v>26</v>
      </c>
      <c r="K606" s="1141" t="s">
        <v>25</v>
      </c>
      <c r="L606" s="1" t="s">
        <v>255</v>
      </c>
      <c r="M606" s="1" t="s">
        <v>322</v>
      </c>
    </row>
    <row r="607" spans="2:11" ht="21" customHeight="1">
      <c r="B607" s="966">
        <v>2</v>
      </c>
      <c r="C607" s="941">
        <v>8</v>
      </c>
      <c r="D607" s="941">
        <v>11</v>
      </c>
      <c r="E607" s="942" t="s">
        <v>195</v>
      </c>
      <c r="F607" s="1185" t="s">
        <v>48</v>
      </c>
      <c r="G607" s="942"/>
      <c r="H607" s="941">
        <v>48</v>
      </c>
      <c r="I607" s="942" t="s">
        <v>525</v>
      </c>
      <c r="J607" s="32" t="s">
        <v>14</v>
      </c>
      <c r="K607" s="978" t="s">
        <v>277</v>
      </c>
    </row>
    <row r="608" spans="2:11" ht="18" customHeight="1">
      <c r="B608" s="81">
        <v>3</v>
      </c>
      <c r="C608" s="330">
        <v>8</v>
      </c>
      <c r="D608" s="330">
        <v>10</v>
      </c>
      <c r="E608" s="55" t="s">
        <v>365</v>
      </c>
      <c r="F608" s="986" t="s">
        <v>48</v>
      </c>
      <c r="G608" s="55"/>
      <c r="H608" s="330" t="s">
        <v>126</v>
      </c>
      <c r="I608" s="55" t="s">
        <v>582</v>
      </c>
      <c r="J608" s="32" t="s">
        <v>19</v>
      </c>
      <c r="K608" s="978" t="s">
        <v>277</v>
      </c>
    </row>
    <row r="609" spans="2:11" ht="12.75" customHeight="1">
      <c r="B609" s="812">
        <v>4</v>
      </c>
      <c r="C609" s="43">
        <v>15</v>
      </c>
      <c r="D609" s="43">
        <v>18</v>
      </c>
      <c r="E609" s="499" t="s">
        <v>256</v>
      </c>
      <c r="F609" s="986">
        <v>3</v>
      </c>
      <c r="G609" s="117">
        <v>6</v>
      </c>
      <c r="H609" s="43" t="s">
        <v>126</v>
      </c>
      <c r="I609" s="32" t="s">
        <v>364</v>
      </c>
      <c r="J609" s="32" t="s">
        <v>19</v>
      </c>
      <c r="K609" s="32" t="s">
        <v>258</v>
      </c>
    </row>
    <row r="610" spans="2:11" ht="12.75" customHeight="1">
      <c r="B610" s="49">
        <v>4</v>
      </c>
      <c r="C610" s="43">
        <v>16</v>
      </c>
      <c r="D610" s="43">
        <v>19</v>
      </c>
      <c r="E610" s="32" t="s">
        <v>261</v>
      </c>
      <c r="F610" s="986">
        <v>3</v>
      </c>
      <c r="G610" s="117">
        <v>6</v>
      </c>
      <c r="H610" s="43" t="s">
        <v>126</v>
      </c>
      <c r="I610" s="32" t="s">
        <v>257</v>
      </c>
      <c r="J610" s="32" t="s">
        <v>20</v>
      </c>
      <c r="K610" s="32" t="s">
        <v>258</v>
      </c>
    </row>
    <row r="611" spans="1:16" ht="12.75" customHeight="1">
      <c r="A611" s="1370" t="s">
        <v>490</v>
      </c>
      <c r="B611" s="1130">
        <v>3</v>
      </c>
      <c r="C611" s="1131">
        <v>8</v>
      </c>
      <c r="D611" s="1131">
        <v>10</v>
      </c>
      <c r="E611" s="1300" t="s">
        <v>400</v>
      </c>
      <c r="F611" s="1189" t="s">
        <v>48</v>
      </c>
      <c r="G611" s="1300"/>
      <c r="H611" s="1131">
        <v>16</v>
      </c>
      <c r="I611" s="1300" t="s">
        <v>399</v>
      </c>
      <c r="J611" s="1300" t="s">
        <v>14</v>
      </c>
      <c r="K611" s="1300" t="s">
        <v>277</v>
      </c>
      <c r="L611" s="1371" t="s">
        <v>398</v>
      </c>
      <c r="M611" s="1371"/>
      <c r="N611" s="1300"/>
      <c r="O611" s="1371"/>
      <c r="P611" s="1011"/>
    </row>
    <row r="612" spans="1:16" ht="12.75" customHeight="1">
      <c r="A612" s="1370" t="s">
        <v>490</v>
      </c>
      <c r="B612" s="1130">
        <v>4</v>
      </c>
      <c r="C612" s="1131">
        <v>8</v>
      </c>
      <c r="D612" s="1131">
        <v>10</v>
      </c>
      <c r="E612" s="1300" t="s">
        <v>402</v>
      </c>
      <c r="F612" s="1189" t="s">
        <v>48</v>
      </c>
      <c r="G612" s="1300"/>
      <c r="H612" s="1131">
        <v>16</v>
      </c>
      <c r="I612" s="1300" t="s">
        <v>399</v>
      </c>
      <c r="J612" s="1300" t="s">
        <v>17</v>
      </c>
      <c r="K612" s="1300" t="s">
        <v>277</v>
      </c>
      <c r="L612" s="1371" t="s">
        <v>398</v>
      </c>
      <c r="M612" s="1371"/>
      <c r="N612" s="1300"/>
      <c r="O612" s="1371"/>
      <c r="P612" s="1011"/>
    </row>
    <row r="613" spans="1:16" ht="12.75" customHeight="1">
      <c r="A613" s="1370" t="s">
        <v>490</v>
      </c>
      <c r="B613" s="1130">
        <v>4</v>
      </c>
      <c r="C613" s="1131">
        <v>10</v>
      </c>
      <c r="D613" s="1131">
        <v>13</v>
      </c>
      <c r="E613" s="1300" t="s">
        <v>401</v>
      </c>
      <c r="F613" s="1189" t="s">
        <v>48</v>
      </c>
      <c r="G613" s="1300"/>
      <c r="H613" s="1131">
        <v>32</v>
      </c>
      <c r="I613" s="1300" t="s">
        <v>403</v>
      </c>
      <c r="J613" s="1300" t="s">
        <v>283</v>
      </c>
      <c r="K613" s="1300" t="s">
        <v>277</v>
      </c>
      <c r="L613" s="1371" t="s">
        <v>398</v>
      </c>
      <c r="M613" s="1371"/>
      <c r="N613" s="1300"/>
      <c r="O613" s="1371"/>
      <c r="P613" s="1011"/>
    </row>
    <row r="614" spans="1:15" s="4" customFormat="1" ht="13.5" customHeight="1" thickBot="1">
      <c r="A614" s="1111" t="s">
        <v>465</v>
      </c>
      <c r="B614" s="1313">
        <v>3</v>
      </c>
      <c r="C614" s="1314">
        <v>12</v>
      </c>
      <c r="D614" s="1314">
        <v>14</v>
      </c>
      <c r="E614" s="1312" t="s">
        <v>436</v>
      </c>
      <c r="F614" s="1195" t="s">
        <v>48</v>
      </c>
      <c r="G614" s="1113"/>
      <c r="H614" s="1112"/>
      <c r="I614" s="47" t="s">
        <v>437</v>
      </c>
      <c r="J614" s="47" t="s">
        <v>283</v>
      </c>
      <c r="K614" s="47" t="s">
        <v>277</v>
      </c>
      <c r="L614" s="33" t="s">
        <v>494</v>
      </c>
      <c r="M614" s="33"/>
      <c r="N614" s="47"/>
      <c r="O614" s="33"/>
    </row>
    <row r="615" spans="1:15" s="4" customFormat="1" ht="12.75" customHeight="1">
      <c r="A615" s="1055"/>
      <c r="B615" s="1315">
        <v>2</v>
      </c>
      <c r="C615" s="1316">
        <v>13</v>
      </c>
      <c r="D615" s="1316">
        <v>14.3</v>
      </c>
      <c r="E615" s="1128" t="s">
        <v>562</v>
      </c>
      <c r="F615" s="1317" t="s">
        <v>48</v>
      </c>
      <c r="G615" s="1318"/>
      <c r="H615" s="1319"/>
      <c r="I615" s="1320" t="s">
        <v>596</v>
      </c>
      <c r="J615" s="1320" t="s">
        <v>17</v>
      </c>
      <c r="K615" s="1320" t="s">
        <v>277</v>
      </c>
      <c r="L615" s="1"/>
      <c r="M615" s="1"/>
      <c r="N615" s="1320"/>
      <c r="O615" s="1"/>
    </row>
    <row r="616" spans="1:14" ht="12.75" customHeight="1">
      <c r="A616" s="1" t="s">
        <v>491</v>
      </c>
      <c r="B616" s="1132">
        <v>2</v>
      </c>
      <c r="C616" s="1133">
        <v>15</v>
      </c>
      <c r="D616" s="1133">
        <v>17</v>
      </c>
      <c r="E616" s="1134" t="s">
        <v>488</v>
      </c>
      <c r="F616" s="1185" t="s">
        <v>48</v>
      </c>
      <c r="G616" s="1134"/>
      <c r="H616" s="1133">
        <v>32</v>
      </c>
      <c r="I616" s="1134" t="s">
        <v>485</v>
      </c>
      <c r="J616" s="1134" t="s">
        <v>12</v>
      </c>
      <c r="K616" s="1134" t="s">
        <v>21</v>
      </c>
      <c r="N616" s="45"/>
    </row>
    <row r="617" spans="1:15" ht="12.75" customHeight="1">
      <c r="A617" s="1055" t="s">
        <v>478</v>
      </c>
      <c r="B617" s="1135">
        <v>3</v>
      </c>
      <c r="C617" s="1129">
        <v>8</v>
      </c>
      <c r="D617" s="1129">
        <v>10</v>
      </c>
      <c r="E617" s="1128" t="s">
        <v>479</v>
      </c>
      <c r="F617" s="986" t="s">
        <v>48</v>
      </c>
      <c r="G617" s="1128"/>
      <c r="H617" s="1129">
        <v>32</v>
      </c>
      <c r="I617" s="1128" t="s">
        <v>489</v>
      </c>
      <c r="J617" s="1128" t="s">
        <v>14</v>
      </c>
      <c r="K617" s="1128" t="s">
        <v>23</v>
      </c>
      <c r="L617" s="978" t="s">
        <v>399</v>
      </c>
      <c r="M617" s="977"/>
      <c r="N617" s="978"/>
      <c r="O617" s="977"/>
    </row>
    <row r="618" spans="2:11" ht="12.75" customHeight="1">
      <c r="B618" s="1135">
        <v>4</v>
      </c>
      <c r="C618" s="1129">
        <v>8</v>
      </c>
      <c r="D618" s="1129">
        <v>10</v>
      </c>
      <c r="E618" s="1128" t="s">
        <v>480</v>
      </c>
      <c r="F618" s="986" t="s">
        <v>48</v>
      </c>
      <c r="G618" s="1128"/>
      <c r="H618" s="1129">
        <v>32</v>
      </c>
      <c r="I618" s="1128" t="s">
        <v>492</v>
      </c>
      <c r="J618" s="1128" t="s">
        <v>17</v>
      </c>
      <c r="K618" s="1128" t="s">
        <v>23</v>
      </c>
    </row>
    <row r="619" spans="2:11" ht="12.75" customHeight="1">
      <c r="B619" s="1135">
        <v>4</v>
      </c>
      <c r="C619" s="1129">
        <v>8</v>
      </c>
      <c r="D619" s="1129">
        <v>10</v>
      </c>
      <c r="E619" s="1128" t="s">
        <v>480</v>
      </c>
      <c r="F619" s="986" t="s">
        <v>48</v>
      </c>
      <c r="G619" s="1128"/>
      <c r="H619" s="1129">
        <v>32</v>
      </c>
      <c r="I619" s="1128" t="s">
        <v>594</v>
      </c>
      <c r="J619" s="1128" t="s">
        <v>14</v>
      </c>
      <c r="K619" s="1128" t="s">
        <v>23</v>
      </c>
    </row>
    <row r="620" spans="2:11" ht="12.75" customHeight="1">
      <c r="B620" s="1135">
        <v>4</v>
      </c>
      <c r="C620" s="1129">
        <v>10</v>
      </c>
      <c r="D620" s="1129">
        <v>13</v>
      </c>
      <c r="E620" s="1128" t="s">
        <v>481</v>
      </c>
      <c r="F620" s="986" t="s">
        <v>48</v>
      </c>
      <c r="G620" s="1128"/>
      <c r="H620" s="1129">
        <v>48</v>
      </c>
      <c r="I620" s="1128" t="s">
        <v>493</v>
      </c>
      <c r="J620" s="1128" t="s">
        <v>24</v>
      </c>
      <c r="K620" s="1128" t="s">
        <v>23</v>
      </c>
    </row>
    <row r="621" spans="2:11" ht="12.75" customHeight="1">
      <c r="B621" s="1135">
        <v>5</v>
      </c>
      <c r="C621" s="1129">
        <v>8</v>
      </c>
      <c r="D621" s="1129">
        <v>10</v>
      </c>
      <c r="E621" s="1128" t="s">
        <v>484</v>
      </c>
      <c r="F621" s="986" t="s">
        <v>48</v>
      </c>
      <c r="G621" s="1128"/>
      <c r="H621" s="1129">
        <v>32</v>
      </c>
      <c r="I621" s="1128" t="s">
        <v>495</v>
      </c>
      <c r="J621" s="1128" t="s">
        <v>486</v>
      </c>
      <c r="K621" s="1128" t="s">
        <v>21</v>
      </c>
    </row>
    <row r="622" spans="2:11" ht="12.75" customHeight="1">
      <c r="B622" s="1135">
        <v>5</v>
      </c>
      <c r="C622" s="1129">
        <v>10</v>
      </c>
      <c r="D622" s="1129">
        <v>12</v>
      </c>
      <c r="E622" s="1128" t="s">
        <v>487</v>
      </c>
      <c r="F622" s="986" t="s">
        <v>48</v>
      </c>
      <c r="G622" s="1128"/>
      <c r="H622" s="1129"/>
      <c r="I622" s="1128" t="s">
        <v>495</v>
      </c>
      <c r="J622" s="1128" t="s">
        <v>486</v>
      </c>
      <c r="K622" s="1128" t="s">
        <v>21</v>
      </c>
    </row>
    <row r="623" spans="2:11" ht="12.75" customHeight="1">
      <c r="B623" s="1135">
        <v>1</v>
      </c>
      <c r="C623" s="1129">
        <v>16</v>
      </c>
      <c r="D623" s="1129">
        <v>18</v>
      </c>
      <c r="E623" s="1128" t="s">
        <v>476</v>
      </c>
      <c r="F623" s="986" t="s">
        <v>48</v>
      </c>
      <c r="G623" s="1128"/>
      <c r="H623" s="1129">
        <v>32</v>
      </c>
      <c r="I623" s="1136" t="s">
        <v>477</v>
      </c>
      <c r="J623" s="1128" t="s">
        <v>12</v>
      </c>
      <c r="K623" s="1128" t="s">
        <v>21</v>
      </c>
    </row>
    <row r="624" ht="12.75">
      <c r="E624" s="499"/>
    </row>
  </sheetData>
  <sheetProtection/>
  <autoFilter ref="A3:N624">
    <sortState ref="A4:N624">
      <sortCondition descending="1" sortBy="value" ref="B4:B624"/>
    </sortState>
  </autoFilter>
  <printOptions/>
  <pageMargins left="0.1968503937007874" right="0.35433070866141736" top="0.35433070866141736" bottom="0.15748031496062992" header="0.2362204724409449" footer="0.15748031496062992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1" sqref="L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37" sqref="D37"/>
    </sheetView>
  </sheetViews>
  <sheetFormatPr defaultColWidth="9.140625" defaultRowHeight="12.75"/>
  <sheetData/>
  <sheetProtection/>
  <printOptions/>
  <pageMargins left="0.36" right="0.31" top="0.3" bottom="0.23" header="0.24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="110" zoomScaleNormal="110" zoomScalePageLayoutView="0" workbookViewId="0" topLeftCell="A16">
      <selection activeCell="AE14" sqref="AE14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7.421875" style="0" customWidth="1"/>
    <col min="4" max="4" width="6.7109375" style="0" customWidth="1"/>
    <col min="5" max="5" width="7.00390625" style="0" customWidth="1"/>
    <col min="6" max="6" width="9.28125" style="0" customWidth="1"/>
    <col min="7" max="7" width="7.140625" style="0" customWidth="1"/>
    <col min="8" max="8" width="6.8515625" style="0" customWidth="1"/>
    <col min="9" max="9" width="6.28125" style="0" customWidth="1"/>
    <col min="10" max="10" width="7.00390625" style="0" customWidth="1"/>
    <col min="11" max="11" width="8.28125" style="0" customWidth="1"/>
    <col min="12" max="12" width="4.00390625" style="0" customWidth="1"/>
    <col min="13" max="13" width="3.57421875" style="0" customWidth="1"/>
    <col min="14" max="14" width="11.57421875" style="0" customWidth="1"/>
    <col min="15" max="15" width="6.28125" style="0" customWidth="1"/>
    <col min="16" max="16" width="4.7109375" style="0" customWidth="1"/>
    <col min="17" max="17" width="7.28125" style="0" customWidth="1"/>
    <col min="18" max="18" width="10.28125" style="0" customWidth="1"/>
    <col min="19" max="19" width="8.7109375" style="0" customWidth="1"/>
    <col min="20" max="20" width="6.28125" style="0" customWidth="1"/>
    <col min="21" max="21" width="8.00390625" style="0" customWidth="1"/>
    <col min="22" max="22" width="7.28125" style="0" customWidth="1"/>
    <col min="24" max="24" width="5.00390625" style="0" customWidth="1"/>
    <col min="25" max="25" width="6.57421875" style="0" customWidth="1"/>
    <col min="26" max="26" width="0.5625" style="0" hidden="1" customWidth="1"/>
    <col min="27" max="27" width="4.421875" style="0" hidden="1" customWidth="1"/>
    <col min="28" max="28" width="4.8515625" style="0" customWidth="1"/>
    <col min="29" max="29" width="4.57421875" style="0" customWidth="1"/>
  </cols>
  <sheetData>
    <row r="1" s="976" customFormat="1" ht="13.5" customHeight="1" thickBot="1">
      <c r="A1" s="975"/>
    </row>
    <row r="2" spans="4:11" ht="35.25" customHeight="1">
      <c r="D2" s="31" t="s">
        <v>719</v>
      </c>
      <c r="E2" s="1387"/>
      <c r="F2" s="1387"/>
      <c r="G2" s="1387"/>
      <c r="H2" s="1387"/>
      <c r="I2" s="1387"/>
      <c r="K2" s="31" t="s">
        <v>718</v>
      </c>
    </row>
    <row r="3" ht="19.5" customHeight="1" thickBot="1">
      <c r="A3" t="s">
        <v>306</v>
      </c>
    </row>
    <row r="4" spans="1:29" ht="23.25" customHeight="1" thickBot="1">
      <c r="A4" s="918" t="s">
        <v>298</v>
      </c>
      <c r="B4" s="1285">
        <v>8</v>
      </c>
      <c r="C4" s="1286">
        <v>9</v>
      </c>
      <c r="D4" s="1285">
        <v>10</v>
      </c>
      <c r="E4" s="1286">
        <v>11</v>
      </c>
      <c r="F4" s="1285">
        <v>12</v>
      </c>
      <c r="G4" s="1286">
        <v>13</v>
      </c>
      <c r="H4" s="1287">
        <v>14</v>
      </c>
      <c r="I4" s="1286">
        <v>15</v>
      </c>
      <c r="J4" s="1285">
        <v>16</v>
      </c>
      <c r="K4" s="1286">
        <v>17</v>
      </c>
      <c r="L4" s="1284">
        <v>18</v>
      </c>
      <c r="M4" s="1288">
        <v>19</v>
      </c>
      <c r="N4" s="1407" t="s">
        <v>300</v>
      </c>
      <c r="O4" s="1287">
        <v>8</v>
      </c>
      <c r="P4" s="1288">
        <v>9</v>
      </c>
      <c r="Q4" s="1285">
        <v>10</v>
      </c>
      <c r="R4" s="1288">
        <v>11</v>
      </c>
      <c r="S4" s="1287">
        <v>12</v>
      </c>
      <c r="T4" s="1289">
        <v>13</v>
      </c>
      <c r="U4" s="1285">
        <v>14</v>
      </c>
      <c r="V4" s="1288">
        <v>15</v>
      </c>
      <c r="W4" s="1285">
        <v>16</v>
      </c>
      <c r="X4" s="1289">
        <v>17</v>
      </c>
      <c r="Y4" s="1419">
        <v>18</v>
      </c>
      <c r="Z4" s="313">
        <v>19</v>
      </c>
      <c r="AA4" s="313">
        <v>20</v>
      </c>
      <c r="AB4" s="1288">
        <v>19</v>
      </c>
      <c r="AC4" s="1288">
        <v>20</v>
      </c>
    </row>
    <row r="5" spans="1:29" ht="15.75">
      <c r="A5" s="1430" t="s">
        <v>81</v>
      </c>
      <c r="B5" s="1757"/>
      <c r="C5" s="1723"/>
      <c r="D5" s="1719"/>
      <c r="E5" s="1719"/>
      <c r="F5" s="1744" t="s">
        <v>585</v>
      </c>
      <c r="G5" s="1744"/>
      <c r="H5" s="1744" t="s">
        <v>882</v>
      </c>
      <c r="I5" s="1744"/>
      <c r="J5" s="1716" t="s">
        <v>781</v>
      </c>
      <c r="K5" s="1716"/>
      <c r="L5" s="1524"/>
      <c r="M5" s="1412"/>
      <c r="N5" s="1438" t="s">
        <v>81</v>
      </c>
      <c r="O5" s="1753"/>
      <c r="P5" s="1754"/>
      <c r="Q5" s="1734" t="s">
        <v>431</v>
      </c>
      <c r="R5" s="1734"/>
      <c r="S5" s="1744" t="s">
        <v>431</v>
      </c>
      <c r="T5" s="1744"/>
      <c r="U5" s="1745" t="s">
        <v>281</v>
      </c>
      <c r="V5" s="1745"/>
      <c r="W5" s="1738" t="s">
        <v>838</v>
      </c>
      <c r="X5" s="1739"/>
      <c r="Y5" s="1740"/>
      <c r="Z5" s="1567"/>
      <c r="AA5" s="1567"/>
      <c r="AB5" s="1518"/>
      <c r="AC5" s="1507"/>
    </row>
    <row r="6" spans="1:32" ht="18">
      <c r="A6" s="1431" t="s">
        <v>82</v>
      </c>
      <c r="B6" s="1774" t="s">
        <v>850</v>
      </c>
      <c r="C6" s="1699"/>
      <c r="D6" s="1699"/>
      <c r="E6" s="1630"/>
      <c r="F6" s="1696" t="s">
        <v>835</v>
      </c>
      <c r="G6" s="1696"/>
      <c r="H6" s="1700" t="s">
        <v>835</v>
      </c>
      <c r="I6" s="1700"/>
      <c r="J6" s="1700" t="s">
        <v>276</v>
      </c>
      <c r="K6" s="1700"/>
      <c r="L6" s="1527"/>
      <c r="M6" s="1413"/>
      <c r="N6" s="1439" t="s">
        <v>82</v>
      </c>
      <c r="O6" s="1521" t="s">
        <v>597</v>
      </c>
      <c r="P6" s="314"/>
      <c r="Q6" s="1372"/>
      <c r="R6" s="1372"/>
      <c r="S6" s="1702" t="s">
        <v>892</v>
      </c>
      <c r="T6" s="1703"/>
      <c r="U6" s="1699"/>
      <c r="V6" s="1698"/>
      <c r="W6" s="1600" t="s">
        <v>869</v>
      </c>
      <c r="X6" s="1600"/>
      <c r="Y6" s="1556"/>
      <c r="Z6" s="314"/>
      <c r="AA6" s="314"/>
      <c r="AB6" s="1522" t="s">
        <v>891</v>
      </c>
      <c r="AC6" s="1523"/>
      <c r="AD6" s="1684" t="s">
        <v>886</v>
      </c>
      <c r="AE6" s="1684"/>
      <c r="AF6" s="1684"/>
    </row>
    <row r="7" spans="1:29" ht="15.75">
      <c r="A7" s="1431" t="s">
        <v>83</v>
      </c>
      <c r="B7" s="1760"/>
      <c r="C7" s="1761"/>
      <c r="D7" s="1700" t="s">
        <v>778</v>
      </c>
      <c r="E7" s="1700"/>
      <c r="F7" s="1687" t="s">
        <v>835</v>
      </c>
      <c r="G7" s="1688"/>
      <c r="H7" s="1695"/>
      <c r="I7" s="1695"/>
      <c r="J7" s="1694" t="s">
        <v>600</v>
      </c>
      <c r="K7" s="1694"/>
      <c r="L7" s="1528" t="s">
        <v>483</v>
      </c>
      <c r="M7" s="1414"/>
      <c r="N7" s="1439" t="s">
        <v>83</v>
      </c>
      <c r="O7" s="1755" t="s">
        <v>194</v>
      </c>
      <c r="P7" s="1756"/>
      <c r="Q7" s="1750" t="s">
        <v>252</v>
      </c>
      <c r="R7" s="1751"/>
      <c r="S7" s="1693" t="s">
        <v>430</v>
      </c>
      <c r="T7" s="1693"/>
      <c r="U7" s="1743" t="s">
        <v>528</v>
      </c>
      <c r="V7" s="1743"/>
      <c r="W7" s="1700" t="s">
        <v>529</v>
      </c>
      <c r="X7" s="1700"/>
      <c r="Y7" s="1602" t="s">
        <v>821</v>
      </c>
      <c r="Z7" s="1771"/>
      <c r="AA7" s="1771"/>
      <c r="AB7" s="1771"/>
      <c r="AC7" s="1468"/>
    </row>
    <row r="8" spans="1:31" ht="16.5" customHeight="1">
      <c r="A8" s="1431" t="s">
        <v>84</v>
      </c>
      <c r="B8" s="1762"/>
      <c r="C8" s="1763"/>
      <c r="D8" s="1696" t="s">
        <v>363</v>
      </c>
      <c r="E8" s="1696"/>
      <c r="F8" s="1775" t="s">
        <v>864</v>
      </c>
      <c r="G8" s="1776"/>
      <c r="H8" s="1423"/>
      <c r="I8" s="1752" t="s">
        <v>222</v>
      </c>
      <c r="J8" s="1752"/>
      <c r="K8" s="1529"/>
      <c r="L8" s="1530" t="s">
        <v>592</v>
      </c>
      <c r="M8" s="1415"/>
      <c r="N8" s="1439" t="s">
        <v>84</v>
      </c>
      <c r="O8" s="1701" t="s">
        <v>169</v>
      </c>
      <c r="P8" s="1696"/>
      <c r="Q8" s="1696"/>
      <c r="R8" s="1696"/>
      <c r="S8" s="1421" t="s">
        <v>430</v>
      </c>
      <c r="T8" s="1700" t="s">
        <v>430</v>
      </c>
      <c r="U8" s="1700"/>
      <c r="V8" s="1552"/>
      <c r="W8" s="1747" t="s">
        <v>780</v>
      </c>
      <c r="X8" s="1748"/>
      <c r="Y8" s="1746"/>
      <c r="Z8" s="1746"/>
      <c r="AA8" s="1746"/>
      <c r="AB8" s="1746"/>
      <c r="AC8" s="1566"/>
      <c r="AD8" s="1764" t="s">
        <v>319</v>
      </c>
      <c r="AE8" s="1764"/>
    </row>
    <row r="9" spans="1:29" ht="16.5" thickBot="1">
      <c r="A9" s="1432" t="s">
        <v>85</v>
      </c>
      <c r="B9" s="1531"/>
      <c r="C9" s="1532"/>
      <c r="D9" s="1773" t="s">
        <v>584</v>
      </c>
      <c r="E9" s="1773"/>
      <c r="F9" s="1773"/>
      <c r="G9" s="1773"/>
      <c r="H9" s="1772" t="s">
        <v>899</v>
      </c>
      <c r="I9" s="1772"/>
      <c r="J9" s="1749"/>
      <c r="K9" s="1749"/>
      <c r="L9" s="1533"/>
      <c r="M9" s="1534"/>
      <c r="N9" s="1470" t="s">
        <v>85</v>
      </c>
      <c r="O9" s="1768" t="s">
        <v>443</v>
      </c>
      <c r="P9" s="1769"/>
      <c r="Q9" s="1735" t="s">
        <v>152</v>
      </c>
      <c r="R9" s="1735"/>
      <c r="S9" s="1829" t="s">
        <v>849</v>
      </c>
      <c r="T9" s="1830"/>
      <c r="U9" s="1829" t="s">
        <v>152</v>
      </c>
      <c r="V9" s="1831"/>
      <c r="W9" s="1831"/>
      <c r="X9" s="1832" t="s">
        <v>286</v>
      </c>
      <c r="Y9" s="1833"/>
      <c r="Z9" s="1833"/>
      <c r="AA9" s="1833"/>
      <c r="AB9" s="1833"/>
      <c r="AC9" s="1834"/>
    </row>
    <row r="10" spans="1:29" ht="21" customHeight="1" thickBot="1">
      <c r="A10" s="919" t="s">
        <v>299</v>
      </c>
      <c r="B10" s="1285">
        <v>8</v>
      </c>
      <c r="C10" s="1290">
        <v>9</v>
      </c>
      <c r="D10" s="1285">
        <v>10</v>
      </c>
      <c r="E10" s="1288">
        <v>11</v>
      </c>
      <c r="F10" s="1287">
        <v>12</v>
      </c>
      <c r="G10" s="1288">
        <v>13</v>
      </c>
      <c r="H10" s="1285">
        <v>14</v>
      </c>
      <c r="I10" s="1288">
        <v>15</v>
      </c>
      <c r="J10" s="1285">
        <v>16</v>
      </c>
      <c r="K10" s="1288">
        <v>17</v>
      </c>
      <c r="L10" s="1284">
        <v>18</v>
      </c>
      <c r="M10" s="1288">
        <v>19</v>
      </c>
      <c r="N10" s="918" t="s">
        <v>301</v>
      </c>
      <c r="O10" s="1285">
        <v>8</v>
      </c>
      <c r="P10" s="1288">
        <v>9</v>
      </c>
      <c r="Q10" s="1285">
        <v>10</v>
      </c>
      <c r="R10" s="1289">
        <v>11</v>
      </c>
      <c r="S10" s="1419">
        <v>12</v>
      </c>
      <c r="T10" s="1419">
        <v>13</v>
      </c>
      <c r="U10" s="1419">
        <v>14</v>
      </c>
      <c r="V10" s="1419">
        <v>15</v>
      </c>
      <c r="W10" s="1419">
        <v>16</v>
      </c>
      <c r="X10" s="1419">
        <v>17</v>
      </c>
      <c r="Y10" s="1419">
        <v>18</v>
      </c>
      <c r="Z10" s="313">
        <v>19</v>
      </c>
      <c r="AA10" s="313">
        <v>20</v>
      </c>
      <c r="AB10" s="1450">
        <v>19</v>
      </c>
      <c r="AC10" s="1288">
        <v>20</v>
      </c>
    </row>
    <row r="11" spans="1:31" ht="15.75">
      <c r="A11" s="1431" t="s">
        <v>81</v>
      </c>
      <c r="B11" s="1778" t="s">
        <v>835</v>
      </c>
      <c r="C11" s="1779"/>
      <c r="D11" s="1744" t="s">
        <v>840</v>
      </c>
      <c r="E11" s="1744"/>
      <c r="F11" s="1744" t="s">
        <v>835</v>
      </c>
      <c r="G11" s="1744"/>
      <c r="H11" s="1723"/>
      <c r="I11" s="1723"/>
      <c r="J11" s="1777" t="s">
        <v>393</v>
      </c>
      <c r="K11" s="1777"/>
      <c r="L11" s="1535"/>
      <c r="M11" s="1536"/>
      <c r="N11" s="1441" t="s">
        <v>81</v>
      </c>
      <c r="O11" s="1826" t="s">
        <v>91</v>
      </c>
      <c r="P11" s="1744"/>
      <c r="Q11" s="1741" t="s">
        <v>97</v>
      </c>
      <c r="R11" s="1741"/>
      <c r="S11" s="1741" t="s">
        <v>97</v>
      </c>
      <c r="T11" s="1741"/>
      <c r="U11" s="1741" t="s">
        <v>778</v>
      </c>
      <c r="V11" s="1741"/>
      <c r="W11" s="1744" t="s">
        <v>593</v>
      </c>
      <c r="X11" s="1744"/>
      <c r="Y11" s="1767"/>
      <c r="Z11" s="1767"/>
      <c r="AA11" s="1767"/>
      <c r="AB11" s="1767"/>
      <c r="AC11" s="1507"/>
      <c r="AE11" s="275"/>
    </row>
    <row r="12" spans="1:29" ht="15.75">
      <c r="A12" s="1431" t="s">
        <v>82</v>
      </c>
      <c r="B12" s="1525"/>
      <c r="C12" s="1526"/>
      <c r="D12" s="1695"/>
      <c r="E12" s="1695"/>
      <c r="F12" s="1695"/>
      <c r="G12" s="1695"/>
      <c r="H12" s="1591"/>
      <c r="I12" s="1706" t="s">
        <v>801</v>
      </c>
      <c r="J12" s="1706"/>
      <c r="K12" s="1537"/>
      <c r="L12" s="1538"/>
      <c r="M12" s="1410"/>
      <c r="N12" s="1439" t="s">
        <v>82</v>
      </c>
      <c r="O12" s="1765" t="s">
        <v>99</v>
      </c>
      <c r="P12" s="1766"/>
      <c r="Q12" s="1766"/>
      <c r="R12" s="1556"/>
      <c r="S12" s="1696" t="s">
        <v>363</v>
      </c>
      <c r="T12" s="1696"/>
      <c r="U12" s="1770" t="s">
        <v>793</v>
      </c>
      <c r="V12" s="1770"/>
      <c r="W12" s="1770"/>
      <c r="X12" s="1422"/>
      <c r="Y12" s="1552"/>
      <c r="Z12" s="1538"/>
      <c r="AA12" s="1538"/>
      <c r="AB12" s="1372"/>
      <c r="AC12" s="1468"/>
    </row>
    <row r="13" spans="1:31" ht="15.75">
      <c r="A13" s="1431" t="s">
        <v>83</v>
      </c>
      <c r="B13" s="1539"/>
      <c r="C13" s="1759" t="s">
        <v>474</v>
      </c>
      <c r="D13" s="1759"/>
      <c r="E13" s="1759"/>
      <c r="F13" s="1696" t="s">
        <v>897</v>
      </c>
      <c r="G13" s="1696"/>
      <c r="H13" s="1700" t="s">
        <v>363</v>
      </c>
      <c r="I13" s="1700"/>
      <c r="J13" s="1692"/>
      <c r="K13" s="1692"/>
      <c r="L13" s="1538"/>
      <c r="M13" s="1410"/>
      <c r="N13" s="1439" t="s">
        <v>83</v>
      </c>
      <c r="O13" s="1701" t="s">
        <v>363</v>
      </c>
      <c r="P13" s="1696"/>
      <c r="Q13" s="1693" t="s">
        <v>251</v>
      </c>
      <c r="R13" s="1693"/>
      <c r="S13" s="1696" t="s">
        <v>251</v>
      </c>
      <c r="T13" s="1696"/>
      <c r="U13" s="1696" t="s">
        <v>251</v>
      </c>
      <c r="V13" s="1696"/>
      <c r="W13" s="1727" t="s">
        <v>327</v>
      </c>
      <c r="X13" s="1727"/>
      <c r="Y13" s="1603" t="s">
        <v>824</v>
      </c>
      <c r="Z13" s="1603"/>
      <c r="AA13" s="1603"/>
      <c r="AB13" s="1604"/>
      <c r="AC13" s="1605"/>
      <c r="AE13" s="1387" t="s">
        <v>617</v>
      </c>
    </row>
    <row r="14" spans="1:30" ht="15.75">
      <c r="A14" s="1431" t="s">
        <v>84</v>
      </c>
      <c r="B14" s="1758" t="s">
        <v>100</v>
      </c>
      <c r="C14" s="1693"/>
      <c r="D14" s="1696" t="s">
        <v>369</v>
      </c>
      <c r="E14" s="1696"/>
      <c r="F14" s="1696" t="s">
        <v>97</v>
      </c>
      <c r="G14" s="1696"/>
      <c r="H14" s="1696" t="s">
        <v>221</v>
      </c>
      <c r="I14" s="1696"/>
      <c r="J14" s="1696"/>
      <c r="K14" s="1540"/>
      <c r="L14" s="1498" t="s">
        <v>603</v>
      </c>
      <c r="M14" s="1416"/>
      <c r="N14" s="1439" t="s">
        <v>84</v>
      </c>
      <c r="O14" s="1701" t="s">
        <v>363</v>
      </c>
      <c r="P14" s="1696"/>
      <c r="Q14" s="1696" t="s">
        <v>363</v>
      </c>
      <c r="R14" s="1696"/>
      <c r="S14" s="1696" t="s">
        <v>872</v>
      </c>
      <c r="T14" s="1696"/>
      <c r="U14" s="1696"/>
      <c r="V14" s="1742" t="s">
        <v>604</v>
      </c>
      <c r="W14" s="1742"/>
      <c r="X14" s="1742"/>
      <c r="Y14" s="1742"/>
      <c r="Z14" s="1557"/>
      <c r="AA14" s="1557"/>
      <c r="AB14" s="1558"/>
      <c r="AC14" s="1559"/>
      <c r="AD14" s="640"/>
    </row>
    <row r="15" spans="1:29" ht="16.5" thickBot="1">
      <c r="A15" s="1432" t="s">
        <v>85</v>
      </c>
      <c r="B15" s="1711" t="s">
        <v>830</v>
      </c>
      <c r="C15" s="1712"/>
      <c r="D15" s="1712"/>
      <c r="E15" s="1713"/>
      <c r="F15" s="1780" t="s">
        <v>328</v>
      </c>
      <c r="G15" s="1780"/>
      <c r="H15" s="1780"/>
      <c r="I15" s="1780"/>
      <c r="J15" s="1541"/>
      <c r="K15" s="1509"/>
      <c r="L15" s="1509"/>
      <c r="M15" s="1542"/>
      <c r="N15" s="1440" t="s">
        <v>85</v>
      </c>
      <c r="O15" s="1836" t="s">
        <v>98</v>
      </c>
      <c r="P15" s="1837"/>
      <c r="Q15" s="1736" t="s">
        <v>253</v>
      </c>
      <c r="R15" s="1736"/>
      <c r="S15" s="1737" t="s">
        <v>880</v>
      </c>
      <c r="T15" s="1737"/>
      <c r="U15" s="1564"/>
      <c r="V15" s="1519"/>
      <c r="W15" s="1520"/>
      <c r="X15" s="1607" t="s">
        <v>826</v>
      </c>
      <c r="Y15" s="1608"/>
      <c r="Z15" s="1607"/>
      <c r="AA15" s="1607"/>
      <c r="AB15" s="1608"/>
      <c r="AC15" s="1565"/>
    </row>
    <row r="16" spans="1:29" ht="21" customHeight="1" thickBot="1">
      <c r="A16" s="920" t="s">
        <v>304</v>
      </c>
      <c r="B16" s="1285">
        <v>8</v>
      </c>
      <c r="C16" s="1288">
        <v>9</v>
      </c>
      <c r="D16" s="1291">
        <v>10</v>
      </c>
      <c r="E16" s="1292">
        <v>11</v>
      </c>
      <c r="F16" s="1285">
        <v>12</v>
      </c>
      <c r="G16" s="1288">
        <v>13</v>
      </c>
      <c r="H16" s="1293">
        <v>14</v>
      </c>
      <c r="I16" s="1290">
        <v>15</v>
      </c>
      <c r="J16" s="1285">
        <v>16</v>
      </c>
      <c r="K16" s="1288">
        <v>17</v>
      </c>
      <c r="L16" s="1294">
        <v>18</v>
      </c>
      <c r="M16" s="1288">
        <v>19</v>
      </c>
      <c r="N16" s="1408" t="s">
        <v>302</v>
      </c>
      <c r="O16" s="1285">
        <v>8</v>
      </c>
      <c r="P16" s="1288">
        <v>9</v>
      </c>
      <c r="Q16" s="1285">
        <v>10</v>
      </c>
      <c r="R16" s="1289">
        <v>11</v>
      </c>
      <c r="S16" s="1419">
        <v>12</v>
      </c>
      <c r="T16" s="1419">
        <v>13</v>
      </c>
      <c r="U16" s="1419">
        <v>14</v>
      </c>
      <c r="V16" s="1419">
        <v>15</v>
      </c>
      <c r="W16" s="1419">
        <v>16</v>
      </c>
      <c r="X16" s="1419">
        <v>17</v>
      </c>
      <c r="Y16" s="1419">
        <v>18</v>
      </c>
      <c r="Z16" s="313">
        <v>19</v>
      </c>
      <c r="AA16" s="313">
        <v>20</v>
      </c>
      <c r="AB16" s="1450">
        <v>19</v>
      </c>
      <c r="AC16" s="1288">
        <v>20</v>
      </c>
    </row>
    <row r="17" spans="1:29" ht="15.75">
      <c r="A17" s="1433" t="s">
        <v>81</v>
      </c>
      <c r="B17" s="1718"/>
      <c r="C17" s="1719"/>
      <c r="D17" s="1719"/>
      <c r="E17" s="1719"/>
      <c r="F17" s="1717" t="s">
        <v>530</v>
      </c>
      <c r="G17" s="1717"/>
      <c r="H17" s="1717"/>
      <c r="I17" s="1717"/>
      <c r="J17" s="1719"/>
      <c r="K17" s="1719"/>
      <c r="L17" s="1719"/>
      <c r="M17" s="2278"/>
      <c r="N17" s="1439" t="s">
        <v>81</v>
      </c>
      <c r="O17" s="1757"/>
      <c r="P17" s="1723"/>
      <c r="Q17" s="1734" t="s">
        <v>817</v>
      </c>
      <c r="R17" s="1734"/>
      <c r="S17" s="1716" t="s">
        <v>818</v>
      </c>
      <c r="T17" s="1716"/>
      <c r="U17" s="1716" t="s">
        <v>871</v>
      </c>
      <c r="V17" s="1716"/>
      <c r="W17" s="1726" t="s">
        <v>514</v>
      </c>
      <c r="X17" s="1726"/>
      <c r="Y17" s="1726" t="s">
        <v>514</v>
      </c>
      <c r="Z17" s="1726"/>
      <c r="AA17" s="1726" t="s">
        <v>514</v>
      </c>
      <c r="AB17" s="1726"/>
      <c r="AC17" s="1511"/>
    </row>
    <row r="18" spans="1:29" ht="19.5" customHeight="1">
      <c r="A18" s="1433" t="s">
        <v>82</v>
      </c>
      <c r="B18" s="1701" t="s">
        <v>426</v>
      </c>
      <c r="C18" s="1696"/>
      <c r="D18" s="1781" t="s">
        <v>589</v>
      </c>
      <c r="E18" s="1781"/>
      <c r="F18" s="1692"/>
      <c r="G18" s="1692"/>
      <c r="H18" s="1700" t="s">
        <v>416</v>
      </c>
      <c r="I18" s="1700"/>
      <c r="J18" s="1700"/>
      <c r="K18" s="1700"/>
      <c r="L18" s="1700"/>
      <c r="M18" s="1417"/>
      <c r="N18" s="1439" t="s">
        <v>82</v>
      </c>
      <c r="O18" s="1629"/>
      <c r="P18" s="1540"/>
      <c r="Q18" s="1700" t="s">
        <v>882</v>
      </c>
      <c r="R18" s="1700"/>
      <c r="S18" s="1423"/>
      <c r="T18" s="1706" t="s">
        <v>564</v>
      </c>
      <c r="U18" s="1706"/>
      <c r="V18" s="1706"/>
      <c r="W18" s="1729" t="s">
        <v>823</v>
      </c>
      <c r="X18" s="1729"/>
      <c r="Y18" s="1695"/>
      <c r="Z18" s="1695"/>
      <c r="AA18" s="1538"/>
      <c r="AB18" s="1372"/>
      <c r="AC18" s="1468"/>
    </row>
    <row r="19" spans="1:29" ht="16.5" customHeight="1">
      <c r="A19" s="1433" t="s">
        <v>83</v>
      </c>
      <c r="B19" s="1783" t="s">
        <v>778</v>
      </c>
      <c r="C19" s="1750"/>
      <c r="D19" s="1786"/>
      <c r="E19" s="1786"/>
      <c r="F19" s="1693" t="s">
        <v>427</v>
      </c>
      <c r="G19" s="1693"/>
      <c r="H19" s="1695"/>
      <c r="I19" s="1695"/>
      <c r="J19" s="1695"/>
      <c r="K19" s="1695"/>
      <c r="L19" s="1543"/>
      <c r="M19" s="1418"/>
      <c r="N19" s="1439" t="s">
        <v>83</v>
      </c>
      <c r="O19" s="1774" t="s">
        <v>851</v>
      </c>
      <c r="P19" s="1835"/>
      <c r="Q19" s="1698"/>
      <c r="R19" s="1619"/>
      <c r="S19" s="1710" t="s">
        <v>117</v>
      </c>
      <c r="T19" s="1710"/>
      <c r="U19" s="1692"/>
      <c r="V19" s="1692"/>
      <c r="W19" s="1694" t="s">
        <v>601</v>
      </c>
      <c r="X19" s="1694"/>
      <c r="Y19" s="1730"/>
      <c r="Z19" s="1731"/>
      <c r="AA19" s="1732"/>
      <c r="AB19" s="1733"/>
      <c r="AC19" s="1468"/>
    </row>
    <row r="20" spans="1:31" ht="22.5" customHeight="1">
      <c r="A20" s="1433" t="s">
        <v>84</v>
      </c>
      <c r="B20" s="1784" t="s">
        <v>471</v>
      </c>
      <c r="C20" s="1700"/>
      <c r="D20" s="1788" t="s">
        <v>389</v>
      </c>
      <c r="E20" s="1788"/>
      <c r="F20" s="1788" t="s">
        <v>389</v>
      </c>
      <c r="G20" s="1788"/>
      <c r="H20" s="1785" t="s">
        <v>543</v>
      </c>
      <c r="I20" s="1785"/>
      <c r="J20" s="1785"/>
      <c r="K20" s="1785"/>
      <c r="L20" s="1544" t="s">
        <v>591</v>
      </c>
      <c r="M20" s="1411"/>
      <c r="N20" s="1439" t="s">
        <v>84</v>
      </c>
      <c r="O20" s="1794" t="s">
        <v>839</v>
      </c>
      <c r="P20" s="1706"/>
      <c r="Q20" s="1696" t="s">
        <v>837</v>
      </c>
      <c r="R20" s="1696"/>
      <c r="S20" s="1700" t="s">
        <v>520</v>
      </c>
      <c r="T20" s="1700"/>
      <c r="U20" s="1700"/>
      <c r="V20" s="1422" t="s">
        <v>827</v>
      </c>
      <c r="W20" s="1728"/>
      <c r="X20" s="1728"/>
      <c r="Y20" s="1424" t="s">
        <v>397</v>
      </c>
      <c r="Z20" s="1425"/>
      <c r="AA20" s="314"/>
      <c r="AB20" s="1512"/>
      <c r="AC20" s="1513"/>
      <c r="AD20" s="1321"/>
      <c r="AE20" s="1321"/>
    </row>
    <row r="21" spans="1:30" ht="18.75" customHeight="1" thickBot="1">
      <c r="A21" s="1434" t="s">
        <v>85</v>
      </c>
      <c r="B21" s="1782" t="s">
        <v>99</v>
      </c>
      <c r="C21" s="1780"/>
      <c r="D21" s="1780"/>
      <c r="E21" s="1508" t="s">
        <v>352</v>
      </c>
      <c r="F21" s="1736" t="s">
        <v>470</v>
      </c>
      <c r="G21" s="1736"/>
      <c r="H21" s="1606"/>
      <c r="I21" s="1606"/>
      <c r="J21" s="1827" t="s">
        <v>825</v>
      </c>
      <c r="K21" s="1828"/>
      <c r="L21" s="1545"/>
      <c r="M21" s="1546"/>
      <c r="N21" s="1440" t="s">
        <v>85</v>
      </c>
      <c r="O21" s="1514"/>
      <c r="P21" s="1515"/>
      <c r="Q21" s="1516" t="s">
        <v>618</v>
      </c>
      <c r="R21" s="1249" t="s">
        <v>516</v>
      </c>
      <c r="S21" s="1724" t="s">
        <v>619</v>
      </c>
      <c r="T21" s="1725"/>
      <c r="U21" s="1725"/>
      <c r="V21" s="1817" t="s">
        <v>286</v>
      </c>
      <c r="W21" s="1818"/>
      <c r="X21" s="1818"/>
      <c r="Y21" s="1819"/>
      <c r="Z21" s="1622"/>
      <c r="AA21" s="1622"/>
      <c r="AB21" s="1623"/>
      <c r="AC21" s="1624"/>
      <c r="AD21" s="1466"/>
    </row>
    <row r="22" spans="1:30" ht="20.25" customHeight="1" thickBot="1">
      <c r="A22" s="920" t="s">
        <v>305</v>
      </c>
      <c r="B22" s="1285">
        <v>8</v>
      </c>
      <c r="C22" s="1288">
        <v>9</v>
      </c>
      <c r="D22" s="1285">
        <v>10</v>
      </c>
      <c r="E22" s="1288">
        <v>11</v>
      </c>
      <c r="F22" s="1285">
        <v>12</v>
      </c>
      <c r="G22" s="1288">
        <v>13</v>
      </c>
      <c r="H22" s="1285">
        <v>14</v>
      </c>
      <c r="I22" s="1288">
        <v>15</v>
      </c>
      <c r="J22" s="1285">
        <v>16</v>
      </c>
      <c r="K22" s="1288">
        <v>17</v>
      </c>
      <c r="L22" s="1295">
        <v>18</v>
      </c>
      <c r="M22" s="1288">
        <v>19</v>
      </c>
      <c r="N22" s="1409" t="s">
        <v>303</v>
      </c>
      <c r="O22" s="1285">
        <v>8</v>
      </c>
      <c r="P22" s="1288">
        <v>9</v>
      </c>
      <c r="Q22" s="1285">
        <v>10</v>
      </c>
      <c r="R22" s="1289">
        <v>11</v>
      </c>
      <c r="S22" s="1419">
        <v>12</v>
      </c>
      <c r="T22" s="1419">
        <v>13</v>
      </c>
      <c r="U22" s="1419">
        <v>14</v>
      </c>
      <c r="V22" s="1419">
        <v>15</v>
      </c>
      <c r="W22" s="1419">
        <v>16</v>
      </c>
      <c r="X22" s="1419">
        <v>17</v>
      </c>
      <c r="Y22" s="1419">
        <v>18</v>
      </c>
      <c r="Z22" s="313">
        <v>19</v>
      </c>
      <c r="AA22" s="313">
        <v>20</v>
      </c>
      <c r="AB22" s="1450">
        <v>19</v>
      </c>
      <c r="AC22" s="1288">
        <v>20</v>
      </c>
      <c r="AD22" s="1258"/>
    </row>
    <row r="23" spans="1:29" ht="15.75">
      <c r="A23" s="1433" t="s">
        <v>81</v>
      </c>
      <c r="B23" s="1787"/>
      <c r="C23" s="1723"/>
      <c r="D23" s="1547"/>
      <c r="E23" s="1744" t="s">
        <v>219</v>
      </c>
      <c r="F23" s="1744"/>
      <c r="G23" s="1717" t="s">
        <v>374</v>
      </c>
      <c r="H23" s="1717"/>
      <c r="I23" s="1717"/>
      <c r="J23" s="1734" t="s">
        <v>794</v>
      </c>
      <c r="K23" s="1734"/>
      <c r="L23" s="1734"/>
      <c r="M23" s="1548"/>
      <c r="N23" s="1441" t="s">
        <v>81</v>
      </c>
      <c r="O23" s="1757"/>
      <c r="P23" s="1723"/>
      <c r="Q23" s="1723"/>
      <c r="R23" s="1723"/>
      <c r="S23" s="1716" t="s">
        <v>352</v>
      </c>
      <c r="T23" s="1716"/>
      <c r="U23" s="1594" t="s">
        <v>352</v>
      </c>
      <c r="V23" s="1593"/>
      <c r="W23" s="1707" t="s">
        <v>803</v>
      </c>
      <c r="X23" s="1708"/>
      <c r="Y23" s="1709"/>
      <c r="Z23" s="1609"/>
      <c r="AA23" s="1609"/>
      <c r="AB23" s="1610"/>
      <c r="AC23" s="1507"/>
    </row>
    <row r="24" spans="1:29" ht="16.5" thickBot="1">
      <c r="A24" s="1433" t="s">
        <v>82</v>
      </c>
      <c r="B24" s="1549" t="s">
        <v>544</v>
      </c>
      <c r="C24" s="1550"/>
      <c r="D24" s="1551"/>
      <c r="E24" s="1618"/>
      <c r="F24" s="1730"/>
      <c r="G24" s="1698"/>
      <c r="H24" s="1766" t="s">
        <v>599</v>
      </c>
      <c r="I24" s="1766"/>
      <c r="J24" s="1766"/>
      <c r="K24" s="1556"/>
      <c r="L24" s="1538"/>
      <c r="M24" s="1410"/>
      <c r="N24" s="1442" t="s">
        <v>82</v>
      </c>
      <c r="O24" s="1795"/>
      <c r="P24" s="1695"/>
      <c r="Q24" s="1696" t="s">
        <v>363</v>
      </c>
      <c r="R24" s="1696"/>
      <c r="S24" s="1704" t="s">
        <v>881</v>
      </c>
      <c r="T24" s="1705"/>
      <c r="U24" s="1705"/>
      <c r="V24" s="1671"/>
      <c r="W24" s="1421"/>
      <c r="X24" s="1497" t="s">
        <v>792</v>
      </c>
      <c r="Y24" s="1497"/>
      <c r="Z24" s="1426"/>
      <c r="AA24" s="1426"/>
      <c r="AB24" s="1526"/>
      <c r="AC24" s="1468"/>
    </row>
    <row r="25" spans="1:34" ht="20.25" customHeight="1" thickBot="1">
      <c r="A25" s="1433" t="s">
        <v>83</v>
      </c>
      <c r="B25" s="1795" t="s">
        <v>563</v>
      </c>
      <c r="C25" s="1695"/>
      <c r="D25" s="1695"/>
      <c r="E25" s="1695"/>
      <c r="F25" s="1697" t="s">
        <v>836</v>
      </c>
      <c r="G25" s="1790"/>
      <c r="H25" s="1697" t="s">
        <v>568</v>
      </c>
      <c r="I25" s="1698"/>
      <c r="J25" s="1697" t="s">
        <v>900</v>
      </c>
      <c r="K25" s="1699"/>
      <c r="L25" s="1698"/>
      <c r="M25" s="1374"/>
      <c r="N25" s="1443" t="s">
        <v>83</v>
      </c>
      <c r="O25" s="1812"/>
      <c r="P25" s="1692"/>
      <c r="Q25" s="1693" t="s">
        <v>430</v>
      </c>
      <c r="R25" s="1693"/>
      <c r="S25" s="1695"/>
      <c r="T25" s="1695"/>
      <c r="U25" s="1696" t="s">
        <v>101</v>
      </c>
      <c r="V25" s="1696"/>
      <c r="W25" s="1696" t="s">
        <v>101</v>
      </c>
      <c r="X25" s="1696"/>
      <c r="Y25" s="1372"/>
      <c r="Z25" s="1538"/>
      <c r="AA25" s="1538"/>
      <c r="AB25" s="1526"/>
      <c r="AC25" s="1468"/>
      <c r="AF25" s="1720"/>
      <c r="AG25" s="1721"/>
      <c r="AH25" s="1722"/>
    </row>
    <row r="26" spans="1:29" ht="15.75">
      <c r="A26" s="1433" t="s">
        <v>84</v>
      </c>
      <c r="B26" s="1794" t="s">
        <v>595</v>
      </c>
      <c r="C26" s="1706"/>
      <c r="D26" s="1696" t="s">
        <v>840</v>
      </c>
      <c r="E26" s="1696"/>
      <c r="F26" s="1789" t="s">
        <v>835</v>
      </c>
      <c r="G26" s="1789"/>
      <c r="H26" s="1700" t="s">
        <v>866</v>
      </c>
      <c r="I26" s="1700"/>
      <c r="J26" s="1700" t="s">
        <v>606</v>
      </c>
      <c r="K26" s="1700"/>
      <c r="L26" s="1422"/>
      <c r="M26" s="1553"/>
      <c r="N26" s="1433" t="s">
        <v>84</v>
      </c>
      <c r="O26" s="1784" t="s">
        <v>429</v>
      </c>
      <c r="P26" s="1700"/>
      <c r="Q26" s="1700"/>
      <c r="R26" s="1700"/>
      <c r="S26" s="1696" t="s">
        <v>417</v>
      </c>
      <c r="T26" s="1696"/>
      <c r="U26" s="1696" t="s">
        <v>541</v>
      </c>
      <c r="V26" s="1696"/>
      <c r="W26" s="1694" t="s">
        <v>602</v>
      </c>
      <c r="X26" s="1694"/>
      <c r="Y26" s="1427" t="s">
        <v>397</v>
      </c>
      <c r="Z26" s="1427"/>
      <c r="AA26" s="1427"/>
      <c r="AB26" s="1427"/>
      <c r="AC26" s="1420"/>
    </row>
    <row r="27" spans="1:29" ht="16.5" thickBot="1">
      <c r="A27" s="1435" t="s">
        <v>85</v>
      </c>
      <c r="B27" s="1801" t="s">
        <v>387</v>
      </c>
      <c r="C27" s="1736"/>
      <c r="D27" s="1736"/>
      <c r="E27" s="1736"/>
      <c r="F27" s="1780" t="s">
        <v>296</v>
      </c>
      <c r="G27" s="1780"/>
      <c r="H27" s="1780"/>
      <c r="I27" s="1800"/>
      <c r="J27" s="1800"/>
      <c r="K27" s="1800"/>
      <c r="L27" s="1800"/>
      <c r="M27" s="1375"/>
      <c r="N27" s="1563" t="s">
        <v>85</v>
      </c>
      <c r="O27" s="1810"/>
      <c r="P27" s="1811"/>
      <c r="Q27" s="1736" t="s">
        <v>98</v>
      </c>
      <c r="R27" s="1736"/>
      <c r="S27" s="1736" t="s">
        <v>98</v>
      </c>
      <c r="T27" s="1736"/>
      <c r="U27" s="1825" t="s">
        <v>590</v>
      </c>
      <c r="V27" s="1825"/>
      <c r="W27" s="1672" t="s">
        <v>867</v>
      </c>
      <c r="X27" s="1509"/>
      <c r="Y27" s="1607" t="s">
        <v>868</v>
      </c>
      <c r="Z27" s="1646"/>
      <c r="AA27" s="1646"/>
      <c r="AB27" s="1647"/>
      <c r="AC27" s="1510"/>
    </row>
    <row r="28" spans="1:29" ht="37.5" customHeight="1" thickBot="1">
      <c r="A28" s="1299" t="s">
        <v>532</v>
      </c>
      <c r="B28" s="1296">
        <v>8</v>
      </c>
      <c r="C28" s="1297">
        <v>9</v>
      </c>
      <c r="D28" s="1297">
        <v>10</v>
      </c>
      <c r="E28" s="1297">
        <v>11</v>
      </c>
      <c r="F28" s="1297">
        <v>12</v>
      </c>
      <c r="G28" s="1297">
        <v>13</v>
      </c>
      <c r="H28" s="1368">
        <v>14</v>
      </c>
      <c r="I28" s="1368">
        <v>15</v>
      </c>
      <c r="J28" s="1368">
        <v>16</v>
      </c>
      <c r="K28" s="1368">
        <v>17</v>
      </c>
      <c r="L28" s="1406">
        <v>18</v>
      </c>
      <c r="M28" s="1298">
        <v>19</v>
      </c>
      <c r="N28" s="1436" t="s">
        <v>717</v>
      </c>
      <c r="O28" s="1449">
        <v>8</v>
      </c>
      <c r="P28" s="1450">
        <v>9</v>
      </c>
      <c r="Q28" s="1449">
        <v>10</v>
      </c>
      <c r="R28" s="1451">
        <v>11</v>
      </c>
      <c r="S28" s="1452">
        <v>12</v>
      </c>
      <c r="T28" s="1452">
        <v>13</v>
      </c>
      <c r="U28" s="1452">
        <v>14</v>
      </c>
      <c r="V28" s="1452">
        <v>15</v>
      </c>
      <c r="W28" s="1452">
        <v>16</v>
      </c>
      <c r="X28" s="1452">
        <v>17</v>
      </c>
      <c r="Y28" s="1452">
        <v>18</v>
      </c>
      <c r="Z28" s="1452">
        <v>19</v>
      </c>
      <c r="AA28" s="1453"/>
      <c r="AB28" s="1450">
        <v>19</v>
      </c>
      <c r="AC28" s="1288">
        <v>20</v>
      </c>
    </row>
    <row r="29" spans="1:29" ht="16.5" thickBot="1">
      <c r="A29" s="1437" t="s">
        <v>81</v>
      </c>
      <c r="B29" s="1791"/>
      <c r="C29" s="1792"/>
      <c r="D29" s="1554"/>
      <c r="E29" s="1554"/>
      <c r="F29" s="1807" t="s">
        <v>391</v>
      </c>
      <c r="G29" s="1807"/>
      <c r="H29" s="1802" t="s">
        <v>573</v>
      </c>
      <c r="I29" s="1802"/>
      <c r="J29" s="1802" t="s">
        <v>573</v>
      </c>
      <c r="K29" s="1802"/>
      <c r="L29" s="1547"/>
      <c r="M29" s="1548"/>
      <c r="N29" s="1444" t="s">
        <v>81</v>
      </c>
      <c r="O29" s="1778" t="s">
        <v>819</v>
      </c>
      <c r="P29" s="1804"/>
      <c r="Q29" s="1804"/>
      <c r="R29" s="1804"/>
      <c r="S29" s="1716" t="s">
        <v>352</v>
      </c>
      <c r="T29" s="1716"/>
      <c r="U29" s="1824" t="s">
        <v>91</v>
      </c>
      <c r="V29" s="1824"/>
      <c r="W29" s="1716" t="s">
        <v>731</v>
      </c>
      <c r="X29" s="1716"/>
      <c r="Y29" s="1627"/>
      <c r="Z29" s="1448"/>
      <c r="AA29" s="1257"/>
      <c r="AB29" s="1467"/>
      <c r="AC29" s="1506"/>
    </row>
    <row r="30" spans="1:29" ht="16.5" thickBot="1">
      <c r="A30" s="1433" t="s">
        <v>82</v>
      </c>
      <c r="B30" s="1796"/>
      <c r="C30" s="1797"/>
      <c r="D30" s="1359"/>
      <c r="E30" s="1645"/>
      <c r="F30" s="1689" t="s">
        <v>808</v>
      </c>
      <c r="G30" s="1690"/>
      <c r="H30" s="1690"/>
      <c r="I30" s="1691"/>
      <c r="J30" s="1643"/>
      <c r="K30" s="1644"/>
      <c r="L30" s="1423"/>
      <c r="M30" s="1374"/>
      <c r="N30" s="1445" t="s">
        <v>82</v>
      </c>
      <c r="O30" s="1639"/>
      <c r="P30" s="1689" t="s">
        <v>784</v>
      </c>
      <c r="Q30" s="1698"/>
      <c r="R30" s="1766" t="s">
        <v>545</v>
      </c>
      <c r="S30" s="1766"/>
      <c r="T30" s="1766"/>
      <c r="U30" s="1743" t="s">
        <v>902</v>
      </c>
      <c r="V30" s="1823"/>
      <c r="W30" s="1743" t="s">
        <v>835</v>
      </c>
      <c r="X30" s="1743"/>
      <c r="Y30" s="1394"/>
      <c r="Z30" s="1394"/>
      <c r="AA30" s="1256"/>
      <c r="AB30" s="1468"/>
      <c r="AC30" s="1506"/>
    </row>
    <row r="31" spans="1:32" ht="18.75" customHeight="1" thickBot="1">
      <c r="A31" s="1431" t="s">
        <v>83</v>
      </c>
      <c r="B31" s="1373"/>
      <c r="C31" s="1359"/>
      <c r="D31" s="1359"/>
      <c r="E31" s="1359"/>
      <c r="F31" s="1797"/>
      <c r="G31" s="1797"/>
      <c r="H31" s="1797"/>
      <c r="I31" s="1797"/>
      <c r="J31" s="1797"/>
      <c r="K31" s="1797"/>
      <c r="L31" s="1423"/>
      <c r="M31" s="1374"/>
      <c r="N31" s="1446" t="s">
        <v>83</v>
      </c>
      <c r="O31" s="1714" t="s">
        <v>252</v>
      </c>
      <c r="P31" s="1715"/>
      <c r="Q31" s="1570" t="s">
        <v>782</v>
      </c>
      <c r="R31" s="1571"/>
      <c r="S31" s="1560"/>
      <c r="T31" s="1561"/>
      <c r="U31" s="1560"/>
      <c r="V31" s="1562"/>
      <c r="W31" s="1820" t="s">
        <v>769</v>
      </c>
      <c r="X31" s="1821"/>
      <c r="Y31" s="1822"/>
      <c r="Z31" s="1499"/>
      <c r="AA31" s="1256"/>
      <c r="AB31" s="1468"/>
      <c r="AC31" s="1506"/>
      <c r="AD31" s="1661"/>
      <c r="AE31" s="1662"/>
      <c r="AF31" s="1661"/>
    </row>
    <row r="32" spans="1:29" ht="16.5" customHeight="1" thickBot="1">
      <c r="A32" s="1431" t="s">
        <v>84</v>
      </c>
      <c r="B32" s="1373"/>
      <c r="C32" s="1359"/>
      <c r="D32" s="1797"/>
      <c r="E32" s="1797"/>
      <c r="F32" s="1799" t="s">
        <v>781</v>
      </c>
      <c r="G32" s="1799"/>
      <c r="H32" s="1797"/>
      <c r="I32" s="1797"/>
      <c r="J32" s="1359"/>
      <c r="K32" s="1359"/>
      <c r="L32" s="1423"/>
      <c r="M32" s="1374"/>
      <c r="N32" s="1445" t="s">
        <v>84</v>
      </c>
      <c r="O32" s="1815"/>
      <c r="P32" s="1816"/>
      <c r="Q32" s="1628"/>
      <c r="R32" s="1689" t="s">
        <v>787</v>
      </c>
      <c r="S32" s="1699"/>
      <c r="T32" s="1698"/>
      <c r="U32" s="1813" t="s">
        <v>770</v>
      </c>
      <c r="V32" s="1814"/>
      <c r="W32" s="1685" t="s">
        <v>781</v>
      </c>
      <c r="X32" s="1686"/>
      <c r="Y32" s="1501" t="s">
        <v>770</v>
      </c>
      <c r="Z32" s="1502"/>
      <c r="AA32" s="1503"/>
      <c r="AB32" s="1504"/>
      <c r="AC32" s="1505"/>
    </row>
    <row r="33" spans="1:29" ht="16.5" thickBot="1">
      <c r="A33" s="1432" t="s">
        <v>85</v>
      </c>
      <c r="B33" s="1376"/>
      <c r="C33" s="1793"/>
      <c r="D33" s="1793"/>
      <c r="E33" s="1793"/>
      <c r="F33" s="1798" t="s">
        <v>781</v>
      </c>
      <c r="G33" s="1798"/>
      <c r="H33" s="1517"/>
      <c r="I33" s="1517"/>
      <c r="J33" s="1517"/>
      <c r="K33" s="1517"/>
      <c r="L33" s="1555"/>
      <c r="M33" s="1375"/>
      <c r="N33" s="1447" t="s">
        <v>85</v>
      </c>
      <c r="O33" s="1805"/>
      <c r="P33" s="1806"/>
      <c r="Q33" s="1803" t="s">
        <v>723</v>
      </c>
      <c r="R33" s="1712"/>
      <c r="S33" s="1803" t="s">
        <v>816</v>
      </c>
      <c r="T33" s="1713"/>
      <c r="U33" s="1428" t="s">
        <v>822</v>
      </c>
      <c r="V33" s="1395"/>
      <c r="W33" s="1395"/>
      <c r="X33" s="1395"/>
      <c r="Y33" s="1395"/>
      <c r="Z33" s="1395"/>
      <c r="AA33" s="1429"/>
      <c r="AB33" s="1469"/>
      <c r="AC33" s="1506"/>
    </row>
    <row r="34" spans="1:29" ht="15.75">
      <c r="A34" s="1250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396"/>
      <c r="O34" s="1397"/>
      <c r="P34" s="1397"/>
      <c r="Q34" s="1398"/>
      <c r="R34" s="1398"/>
      <c r="S34" s="1251"/>
      <c r="T34" s="1251"/>
      <c r="U34" s="1404"/>
      <c r="V34" s="1404"/>
      <c r="W34" s="1405"/>
      <c r="X34" s="1402"/>
      <c r="Y34" s="1402"/>
      <c r="Z34" s="1402"/>
      <c r="AA34" s="1402"/>
      <c r="AB34" s="1403"/>
      <c r="AC34" s="1403"/>
    </row>
    <row r="35" spans="1:30" ht="15.75">
      <c r="A35" s="1250"/>
      <c r="B35" s="1251"/>
      <c r="C35" s="1251"/>
      <c r="D35" s="1251"/>
      <c r="E35" s="1251"/>
      <c r="F35" s="1251"/>
      <c r="G35" s="1251"/>
      <c r="H35" s="1251"/>
      <c r="I35" s="1251"/>
      <c r="J35" s="1251"/>
      <c r="K35" s="1251"/>
      <c r="L35" s="1251"/>
      <c r="M35" s="1251"/>
      <c r="N35" s="1250"/>
      <c r="O35" s="1399"/>
      <c r="P35" s="1399"/>
      <c r="Q35" s="1400"/>
      <c r="R35" s="1401"/>
      <c r="S35" s="1401"/>
      <c r="T35" s="1401"/>
      <c r="U35" s="1401"/>
      <c r="V35" s="1401"/>
      <c r="W35" s="1401"/>
      <c r="X35" s="1401"/>
      <c r="Y35" s="1402"/>
      <c r="Z35" s="1402"/>
      <c r="AA35" s="1402"/>
      <c r="AB35" s="1403"/>
      <c r="AC35" s="1403"/>
      <c r="AD35" s="1387"/>
    </row>
    <row r="36" spans="1:30" ht="15.75">
      <c r="A36" s="1250"/>
      <c r="B36" s="1251"/>
      <c r="C36" s="1251"/>
      <c r="D36" s="1251"/>
      <c r="E36" s="1251"/>
      <c r="F36" s="1251"/>
      <c r="G36" s="1251"/>
      <c r="H36" s="1251"/>
      <c r="I36" s="1251"/>
      <c r="J36" s="1251"/>
      <c r="K36" s="1251"/>
      <c r="L36" s="1251"/>
      <c r="M36" s="1251"/>
      <c r="N36" s="1250"/>
      <c r="O36" s="1399"/>
      <c r="P36" s="1399"/>
      <c r="Q36" s="1251"/>
      <c r="R36" s="1251"/>
      <c r="S36" s="1251"/>
      <c r="T36" s="1251"/>
      <c r="U36" s="1404"/>
      <c r="V36" s="1404"/>
      <c r="W36" s="1405"/>
      <c r="X36" s="1402"/>
      <c r="Y36" s="1402"/>
      <c r="Z36" s="1402"/>
      <c r="AA36" s="1402"/>
      <c r="AB36" s="1403"/>
      <c r="AC36" s="1403"/>
      <c r="AD36" s="1387"/>
    </row>
    <row r="37" spans="1:14" ht="35.25">
      <c r="A37" s="1253"/>
      <c r="B37" s="1252"/>
      <c r="C37" s="1252"/>
      <c r="D37" s="1252"/>
      <c r="H37" s="1476"/>
      <c r="I37" s="1477" t="s">
        <v>726</v>
      </c>
      <c r="J37" s="1477"/>
      <c r="K37" s="1477"/>
      <c r="L37" s="1477"/>
      <c r="M37" s="1477"/>
      <c r="N37" s="1477"/>
    </row>
    <row r="38" ht="21.75" customHeight="1"/>
    <row r="40" ht="13.5" thickBot="1"/>
    <row r="41" spans="14:29" ht="16.5" thickBot="1">
      <c r="N41" s="1250"/>
      <c r="O41" s="1399"/>
      <c r="P41" s="1456"/>
      <c r="Q41" s="1460" t="s">
        <v>727</v>
      </c>
      <c r="R41" s="1454"/>
      <c r="S41" s="1454"/>
      <c r="T41" s="1454"/>
      <c r="U41" s="1455"/>
      <c r="V41" s="1275"/>
      <c r="W41" s="1276"/>
      <c r="X41" s="1277"/>
      <c r="Y41" s="1459"/>
      <c r="Z41" s="1402"/>
      <c r="AA41" s="1402"/>
      <c r="AB41" s="1403"/>
      <c r="AC41" s="1403"/>
    </row>
    <row r="42" spans="14:29" ht="16.5" thickBot="1">
      <c r="N42" s="1250"/>
      <c r="O42" s="1399"/>
      <c r="P42" s="1456"/>
      <c r="Q42" s="1393" t="s">
        <v>338</v>
      </c>
      <c r="R42" s="1249"/>
      <c r="S42" s="1249"/>
      <c r="T42" s="1249"/>
      <c r="U42" s="1281"/>
      <c r="V42" s="1281"/>
      <c r="W42" s="1282"/>
      <c r="X42" s="1283"/>
      <c r="Y42" s="1459"/>
      <c r="Z42" s="1402"/>
      <c r="AA42" s="1402"/>
      <c r="AB42" s="1403"/>
      <c r="AC42" s="1403"/>
    </row>
    <row r="43" spans="14:29" ht="16.5" thickBot="1">
      <c r="N43" s="1250"/>
      <c r="O43" s="1457"/>
      <c r="P43" s="1456"/>
      <c r="Q43" s="1461"/>
      <c r="R43" s="1462"/>
      <c r="S43" s="1462"/>
      <c r="T43" s="1462"/>
      <c r="U43" s="1463"/>
      <c r="V43" s="1463"/>
      <c r="W43" s="1464"/>
      <c r="X43" s="1465"/>
      <c r="Y43" s="1459"/>
      <c r="Z43" s="1402"/>
      <c r="AA43" s="1402"/>
      <c r="AB43" s="1403"/>
      <c r="AC43" s="1403"/>
    </row>
    <row r="44" spans="14:29" ht="16.5" thickBot="1">
      <c r="N44" s="1250"/>
      <c r="O44" s="1399"/>
      <c r="P44" s="1456"/>
      <c r="Q44" s="641" t="s">
        <v>263</v>
      </c>
      <c r="R44" s="642" t="s">
        <v>274</v>
      </c>
      <c r="S44" s="642"/>
      <c r="T44" s="643"/>
      <c r="U44" s="973"/>
      <c r="V44" s="973"/>
      <c r="W44" s="973"/>
      <c r="X44" s="643"/>
      <c r="Y44" s="1459"/>
      <c r="Z44" s="1402"/>
      <c r="AA44" s="1402"/>
      <c r="AB44" s="1403"/>
      <c r="AC44" s="1403"/>
    </row>
    <row r="45" spans="14:29" ht="16.5" thickBot="1">
      <c r="N45" s="1250"/>
      <c r="O45" s="1399"/>
      <c r="P45" s="1456"/>
      <c r="Q45" s="1808" t="s">
        <v>329</v>
      </c>
      <c r="R45" s="1809"/>
      <c r="S45" s="1248"/>
      <c r="T45" s="1248"/>
      <c r="U45" s="1254"/>
      <c r="V45" s="1254"/>
      <c r="W45" s="1255"/>
      <c r="X45" s="1278"/>
      <c r="Y45" s="1459"/>
      <c r="Z45" s="1402"/>
      <c r="AA45" s="1402"/>
      <c r="AB45" s="1403"/>
      <c r="AC45" s="1403"/>
    </row>
    <row r="46" spans="14:29" ht="16.5" thickBot="1">
      <c r="N46" s="1458"/>
      <c r="O46" s="1399"/>
      <c r="P46" s="1456"/>
      <c r="Q46" s="1279"/>
      <c r="R46" s="1248"/>
      <c r="S46" s="1248"/>
      <c r="T46" s="1248"/>
      <c r="U46" s="1254"/>
      <c r="V46" s="1254"/>
      <c r="W46" s="1255"/>
      <c r="X46" s="1278"/>
      <c r="Y46" s="1459"/>
      <c r="Z46" s="1402"/>
      <c r="AA46" s="1402"/>
      <c r="AB46" s="1403"/>
      <c r="AC46" s="1403"/>
    </row>
    <row r="47" spans="14:29" ht="16.5" thickBot="1">
      <c r="N47" s="1458"/>
      <c r="O47" s="1399"/>
      <c r="P47" s="1456"/>
      <c r="Q47" s="974" t="s">
        <v>392</v>
      </c>
      <c r="R47" s="936"/>
      <c r="S47" s="936"/>
      <c r="T47" s="936"/>
      <c r="U47" s="936"/>
      <c r="V47" s="936"/>
      <c r="W47" s="936"/>
      <c r="X47" s="937"/>
      <c r="Y47" s="1459"/>
      <c r="Z47" s="1402"/>
      <c r="AA47" s="1402"/>
      <c r="AB47" s="1403"/>
      <c r="AC47" s="1403"/>
    </row>
    <row r="48" spans="14:29" ht="16.5" thickBot="1">
      <c r="N48" s="1458"/>
      <c r="O48" s="1399"/>
      <c r="P48" s="1456"/>
      <c r="Q48" s="1280"/>
      <c r="R48" s="1249"/>
      <c r="S48" s="1249"/>
      <c r="T48" s="1249"/>
      <c r="U48" s="1281"/>
      <c r="V48" s="1281"/>
      <c r="W48" s="1282"/>
      <c r="X48" s="1283"/>
      <c r="Y48" s="1459"/>
      <c r="Z48" s="1402"/>
      <c r="AA48" s="1402"/>
      <c r="AB48" s="1403"/>
      <c r="AC48" s="1403"/>
    </row>
    <row r="58" ht="12.75">
      <c r="W58">
        <v>3</v>
      </c>
    </row>
  </sheetData>
  <sheetProtection/>
  <mergeCells count="196">
    <mergeCell ref="X9:AC9"/>
    <mergeCell ref="O19:Q19"/>
    <mergeCell ref="O15:P15"/>
    <mergeCell ref="H14:J14"/>
    <mergeCell ref="U11:V11"/>
    <mergeCell ref="U27:V27"/>
    <mergeCell ref="O11:P11"/>
    <mergeCell ref="J21:K21"/>
    <mergeCell ref="F21:G21"/>
    <mergeCell ref="S9:T9"/>
    <mergeCell ref="U9:W9"/>
    <mergeCell ref="O20:P20"/>
    <mergeCell ref="O24:P24"/>
    <mergeCell ref="S25:T25"/>
    <mergeCell ref="V21:Y21"/>
    <mergeCell ref="O23:P23"/>
    <mergeCell ref="W31:Y31"/>
    <mergeCell ref="W30:X30"/>
    <mergeCell ref="W29:X29"/>
    <mergeCell ref="U30:V30"/>
    <mergeCell ref="U26:V26"/>
    <mergeCell ref="O25:P25"/>
    <mergeCell ref="H29:I29"/>
    <mergeCell ref="U32:V32"/>
    <mergeCell ref="O32:P32"/>
    <mergeCell ref="S29:T29"/>
    <mergeCell ref="P30:Q30"/>
    <mergeCell ref="J26:K26"/>
    <mergeCell ref="S26:T26"/>
    <mergeCell ref="U29:V29"/>
    <mergeCell ref="S27:T27"/>
    <mergeCell ref="Q45:R45"/>
    <mergeCell ref="Q33:R33"/>
    <mergeCell ref="Q27:R27"/>
    <mergeCell ref="H26:I26"/>
    <mergeCell ref="O26:R26"/>
    <mergeCell ref="O27:P27"/>
    <mergeCell ref="S33:T33"/>
    <mergeCell ref="R32:T32"/>
    <mergeCell ref="F31:G31"/>
    <mergeCell ref="R30:T30"/>
    <mergeCell ref="O29:R29"/>
    <mergeCell ref="H32:I32"/>
    <mergeCell ref="O33:P33"/>
    <mergeCell ref="F29:G29"/>
    <mergeCell ref="J31:K31"/>
    <mergeCell ref="H31:I31"/>
    <mergeCell ref="I27:L27"/>
    <mergeCell ref="B27:E27"/>
    <mergeCell ref="J29:K29"/>
    <mergeCell ref="F27:H27"/>
    <mergeCell ref="D25:E25"/>
    <mergeCell ref="D26:E26"/>
    <mergeCell ref="B29:C29"/>
    <mergeCell ref="C33:E33"/>
    <mergeCell ref="B26:C26"/>
    <mergeCell ref="B25:C25"/>
    <mergeCell ref="B30:C30"/>
    <mergeCell ref="F33:G33"/>
    <mergeCell ref="D32:E32"/>
    <mergeCell ref="F32:G32"/>
    <mergeCell ref="G23:I23"/>
    <mergeCell ref="J23:L23"/>
    <mergeCell ref="J19:K19"/>
    <mergeCell ref="B23:C23"/>
    <mergeCell ref="D20:E20"/>
    <mergeCell ref="F26:G26"/>
    <mergeCell ref="H24:J24"/>
    <mergeCell ref="F20:G20"/>
    <mergeCell ref="F25:G25"/>
    <mergeCell ref="F24:G24"/>
    <mergeCell ref="D18:E18"/>
    <mergeCell ref="H19:I19"/>
    <mergeCell ref="F19:G19"/>
    <mergeCell ref="B21:D21"/>
    <mergeCell ref="B19:C19"/>
    <mergeCell ref="B20:C20"/>
    <mergeCell ref="H20:K20"/>
    <mergeCell ref="D19:E19"/>
    <mergeCell ref="O14:P14"/>
    <mergeCell ref="D17:E17"/>
    <mergeCell ref="J17:L17"/>
    <mergeCell ref="F15:I15"/>
    <mergeCell ref="O13:P13"/>
    <mergeCell ref="O17:P17"/>
    <mergeCell ref="J11:K11"/>
    <mergeCell ref="D11:E11"/>
    <mergeCell ref="B11:C11"/>
    <mergeCell ref="H13:I13"/>
    <mergeCell ref="J13:K13"/>
    <mergeCell ref="U13:V13"/>
    <mergeCell ref="AD8:AE8"/>
    <mergeCell ref="O12:Q12"/>
    <mergeCell ref="Y11:AB11"/>
    <mergeCell ref="D7:E7"/>
    <mergeCell ref="F6:G6"/>
    <mergeCell ref="O9:P9"/>
    <mergeCell ref="O8:R8"/>
    <mergeCell ref="U12:W12"/>
    <mergeCell ref="Z7:AB7"/>
    <mergeCell ref="H6:I6"/>
    <mergeCell ref="B5:C5"/>
    <mergeCell ref="B14:C14"/>
    <mergeCell ref="C13:E13"/>
    <mergeCell ref="B7:C7"/>
    <mergeCell ref="D12:E12"/>
    <mergeCell ref="B8:C8"/>
    <mergeCell ref="D5:E5"/>
    <mergeCell ref="D9:G9"/>
    <mergeCell ref="B6:D6"/>
    <mergeCell ref="F8:G8"/>
    <mergeCell ref="F5:G5"/>
    <mergeCell ref="H5:I5"/>
    <mergeCell ref="O5:P5"/>
    <mergeCell ref="O7:P7"/>
    <mergeCell ref="J6:K6"/>
    <mergeCell ref="J7:K7"/>
    <mergeCell ref="J5:K5"/>
    <mergeCell ref="H7:I7"/>
    <mergeCell ref="Y8:AB8"/>
    <mergeCell ref="W8:X8"/>
    <mergeCell ref="I12:J12"/>
    <mergeCell ref="H11:I11"/>
    <mergeCell ref="W11:X11"/>
    <mergeCell ref="S7:T7"/>
    <mergeCell ref="J9:K9"/>
    <mergeCell ref="T8:U8"/>
    <mergeCell ref="Q7:R7"/>
    <mergeCell ref="I8:J8"/>
    <mergeCell ref="W5:Y5"/>
    <mergeCell ref="D14:E14"/>
    <mergeCell ref="Q14:R14"/>
    <mergeCell ref="F13:G13"/>
    <mergeCell ref="S11:T11"/>
    <mergeCell ref="V14:Y14"/>
    <mergeCell ref="U7:V7"/>
    <mergeCell ref="W7:X7"/>
    <mergeCell ref="S5:T5"/>
    <mergeCell ref="U5:V5"/>
    <mergeCell ref="Q5:R5"/>
    <mergeCell ref="U17:V17"/>
    <mergeCell ref="Q9:R9"/>
    <mergeCell ref="S14:U14"/>
    <mergeCell ref="Q15:R15"/>
    <mergeCell ref="Q17:R17"/>
    <mergeCell ref="S15:T15"/>
    <mergeCell ref="Q13:R13"/>
    <mergeCell ref="S12:T12"/>
    <mergeCell ref="S13:T13"/>
    <mergeCell ref="AA17:AB17"/>
    <mergeCell ref="Y17:Z17"/>
    <mergeCell ref="W17:X17"/>
    <mergeCell ref="W13:X13"/>
    <mergeCell ref="W20:X20"/>
    <mergeCell ref="W19:X19"/>
    <mergeCell ref="W18:X18"/>
    <mergeCell ref="Y19:AB19"/>
    <mergeCell ref="Y18:Z18"/>
    <mergeCell ref="AF25:AH25"/>
    <mergeCell ref="S20:U20"/>
    <mergeCell ref="Q20:R20"/>
    <mergeCell ref="Q24:R24"/>
    <mergeCell ref="S23:T23"/>
    <mergeCell ref="Q23:R23"/>
    <mergeCell ref="S21:U21"/>
    <mergeCell ref="W25:X25"/>
    <mergeCell ref="U25:V25"/>
    <mergeCell ref="W23:Y23"/>
    <mergeCell ref="S19:T19"/>
    <mergeCell ref="B15:E15"/>
    <mergeCell ref="O31:P31"/>
    <mergeCell ref="S17:T17"/>
    <mergeCell ref="F17:I17"/>
    <mergeCell ref="B17:C17"/>
    <mergeCell ref="H18:L18"/>
    <mergeCell ref="E23:F23"/>
    <mergeCell ref="Q18:R18"/>
    <mergeCell ref="F18:G18"/>
    <mergeCell ref="B18:C18"/>
    <mergeCell ref="S6:V6"/>
    <mergeCell ref="S24:U24"/>
    <mergeCell ref="T18:V18"/>
    <mergeCell ref="H9:I9"/>
    <mergeCell ref="Q11:R11"/>
    <mergeCell ref="F11:G11"/>
    <mergeCell ref="D8:E8"/>
    <mergeCell ref="W32:X32"/>
    <mergeCell ref="F7:G7"/>
    <mergeCell ref="F30:I30"/>
    <mergeCell ref="U19:V19"/>
    <mergeCell ref="Q25:R25"/>
    <mergeCell ref="W26:X26"/>
    <mergeCell ref="F12:G12"/>
    <mergeCell ref="F14:G14"/>
    <mergeCell ref="H25:I25"/>
    <mergeCell ref="J25:L25"/>
  </mergeCells>
  <printOptions/>
  <pageMargins left="0.15748031496062992" right="0.11811023622047245" top="0.31496062992125984" bottom="0.1968503937007874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90" zoomScaleNormal="90" zoomScalePageLayoutView="0" workbookViewId="0" topLeftCell="B1">
      <selection activeCell="F17" sqref="F17:F18"/>
    </sheetView>
  </sheetViews>
  <sheetFormatPr defaultColWidth="9.140625" defaultRowHeight="12.75"/>
  <cols>
    <col min="1" max="1" width="0.13671875" style="7" hidden="1" customWidth="1"/>
    <col min="2" max="2" width="5.57421875" style="7" customWidth="1"/>
    <col min="3" max="3" width="7.140625" style="42" customWidth="1"/>
    <col min="4" max="4" width="29.421875" style="8" customWidth="1"/>
    <col min="5" max="5" width="30.28125" style="8" customWidth="1"/>
    <col min="6" max="6" width="40.7109375" style="8" customWidth="1"/>
    <col min="7" max="7" width="0.13671875" style="8" customWidth="1"/>
    <col min="8" max="8" width="29.140625" style="8" customWidth="1"/>
    <col min="9" max="9" width="29.7109375" style="8" customWidth="1"/>
    <col min="10" max="10" width="6.00390625" style="10" customWidth="1"/>
    <col min="11" max="11" width="154.00390625" style="37" customWidth="1"/>
    <col min="12" max="16384" width="9.140625" style="7" customWidth="1"/>
  </cols>
  <sheetData>
    <row r="1" spans="3:9" ht="42" customHeight="1" thickBot="1">
      <c r="C1" s="1899" t="s">
        <v>54</v>
      </c>
      <c r="D1" s="1899"/>
      <c r="E1" s="1899"/>
      <c r="F1" s="1899"/>
      <c r="G1" s="1899"/>
      <c r="H1" s="1899"/>
      <c r="I1" s="1899"/>
    </row>
    <row r="2" spans="4:9" ht="4.5" customHeight="1" hidden="1" thickBot="1">
      <c r="D2" s="8">
        <v>24</v>
      </c>
      <c r="E2" s="8">
        <v>24</v>
      </c>
      <c r="F2" s="8">
        <v>19</v>
      </c>
      <c r="G2" s="8">
        <v>20</v>
      </c>
      <c r="H2" s="1574">
        <v>21</v>
      </c>
      <c r="I2" s="8">
        <v>22</v>
      </c>
    </row>
    <row r="3" spans="2:11" s="9" customFormat="1" ht="45" customHeight="1" thickBot="1">
      <c r="B3" s="772"/>
      <c r="C3" s="82" t="s">
        <v>79</v>
      </c>
      <c r="D3" s="1172" t="s">
        <v>55</v>
      </c>
      <c r="E3" s="741" t="s">
        <v>56</v>
      </c>
      <c r="F3" s="1474" t="s">
        <v>720</v>
      </c>
      <c r="G3" s="1475" t="s">
        <v>721</v>
      </c>
      <c r="H3" s="732" t="s">
        <v>138</v>
      </c>
      <c r="I3" s="731" t="s">
        <v>139</v>
      </c>
      <c r="J3" s="486" t="s">
        <v>79</v>
      </c>
      <c r="K3" s="38"/>
    </row>
    <row r="4" spans="1:11" ht="33" customHeight="1" thickBot="1">
      <c r="A4" s="7">
        <v>1</v>
      </c>
      <c r="B4" s="1895" t="s">
        <v>59</v>
      </c>
      <c r="C4" s="143">
        <v>8</v>
      </c>
      <c r="D4" s="1852" t="str">
        <f>LOOKUP(A4*100+C4,matrix!N$5:N$17,matrix!L$5:L$17)</f>
        <v> Anglų kalba , 1/2 gr. [[lekt.I. Rozgienė]]        AChA</v>
      </c>
      <c r="E4" s="1850"/>
      <c r="F4" s="1878" t="str">
        <f>LOOKUP($A4*100+$C4,matrix!N$39:N$52,matrix!L$39:L$52)</f>
        <v> Bendroji chemija, lab. darbai         [[lekt. J. Kiuberis, doc. L. Vilčiauskas]]                   NChL</v>
      </c>
      <c r="G4" s="411"/>
      <c r="H4" s="728"/>
      <c r="I4" s="1268"/>
      <c r="J4" s="323">
        <v>8</v>
      </c>
      <c r="K4" s="39"/>
    </row>
    <row r="5" spans="1:10" ht="21" customHeight="1" thickBot="1">
      <c r="A5" s="7">
        <v>1</v>
      </c>
      <c r="B5" s="1896"/>
      <c r="C5" s="144">
        <v>9</v>
      </c>
      <c r="D5" s="1857"/>
      <c r="E5" s="1851"/>
      <c r="F5" s="1898"/>
      <c r="G5" s="600"/>
      <c r="H5" s="729"/>
      <c r="I5" s="1267"/>
      <c r="J5" s="282">
        <v>9</v>
      </c>
    </row>
    <row r="6" spans="1:11" ht="26.25" customHeight="1">
      <c r="A6" s="7">
        <v>1</v>
      </c>
      <c r="B6" s="1896"/>
      <c r="C6" s="136">
        <v>10</v>
      </c>
      <c r="D6" s="1852" t="str">
        <f>LOOKUP(A6*100+C6,matrix!N$6:N$17,matrix!L$6:L$17)</f>
        <v> Matematika, seminaras          [lekt. E. Karikovas]]     MIF 309 k.</v>
      </c>
      <c r="E6" s="1850"/>
      <c r="F6" s="1898"/>
      <c r="G6" s="1878" t="str">
        <f>LOOKUP($A6*100+$C6,matrix!N$54:N$67,matrix!L$54:L$67)</f>
        <v>Nanomedžiagų chemijos studijų įvadas, seminaras, kompiuterių praktika 1/2 sav.     [[doc. V.Kubilius]]   MIF 1kl.</v>
      </c>
      <c r="H6" s="487"/>
      <c r="I6" s="1854" t="str">
        <f>LOOKUP($A6*100+$C6,matrix!N$87:N$102,matrix!L$87:L$102)</f>
        <v>Anglų kalba                      [[doc.I.Rozgienė]]   AChA</v>
      </c>
      <c r="J6" s="457">
        <v>10</v>
      </c>
      <c r="K6" s="37" t="e">
        <f>LOOKUP($A6*100+$C6,matrix!N$103:N$112,matrix!L$103:L$112)</f>
        <v>#N/A</v>
      </c>
    </row>
    <row r="7" spans="1:11" ht="24" customHeight="1" thickBot="1">
      <c r="A7" s="7">
        <v>1</v>
      </c>
      <c r="B7" s="1896"/>
      <c r="C7" s="96">
        <v>11</v>
      </c>
      <c r="D7" s="1853"/>
      <c r="E7" s="1851"/>
      <c r="F7" s="1879"/>
      <c r="G7" s="1903"/>
      <c r="H7" s="488"/>
      <c r="I7" s="1855"/>
      <c r="J7" s="134">
        <v>11</v>
      </c>
      <c r="K7" s="138" t="e">
        <f>LOOKUP($A7*100+$C7,matrix!N$103:N$112,matrix!L$103:L$112)</f>
        <v>#N/A</v>
      </c>
    </row>
    <row r="8" spans="1:13" ht="24" customHeight="1" thickBot="1">
      <c r="A8" s="7">
        <v>1</v>
      </c>
      <c r="B8" s="1896"/>
      <c r="C8" s="143">
        <v>12</v>
      </c>
      <c r="D8" s="1852" t="str">
        <f>LOOKUP(A8*100+C8,matrix!N$6:N$17,matrix!L$6:L$17)</f>
        <v>Bendroji chemija, lab. darbai  [[lekt. R. Voronovič, F. Ambrulevičius]]       NChL</v>
      </c>
      <c r="E8" s="1852" t="str">
        <f>LOOKUP($A8*100+$C8,matrix!N$20:N$30,matrix!L$20:L$30)</f>
        <v>Matematika, seminaras  [[lekt. E. Karikovas]]     MIF  309 k.</v>
      </c>
      <c r="F8" s="1878" t="str">
        <f>LOOKUP($A8*100+$C8,matrix!N$40:N$50,matrix!L$40:L$50)</f>
        <v>Anglų kalba    [[doc.I.Rozgienė]]   AChA</v>
      </c>
      <c r="G8" s="1918"/>
      <c r="H8" s="1269"/>
      <c r="I8" s="1238"/>
      <c r="J8" s="321">
        <v>12</v>
      </c>
      <c r="K8" s="37" t="e">
        <f>LOOKUP($A8*100+$C8,matrix!N$103:N$112,matrix!L$103:L$112)</f>
        <v>#N/A</v>
      </c>
      <c r="M8" s="27"/>
    </row>
    <row r="9" spans="1:11" ht="41.25" customHeight="1" thickBot="1">
      <c r="A9" s="7">
        <v>1</v>
      </c>
      <c r="B9" s="1896"/>
      <c r="C9" s="144">
        <v>13</v>
      </c>
      <c r="D9" s="1911"/>
      <c r="E9" s="1853"/>
      <c r="F9" s="1912"/>
      <c r="G9" s="1870"/>
      <c r="H9" s="1872" t="str">
        <f>LOOKUP($A9*100+$C9,matrix!N$71:N$86,matrix!L$71:L$86)</f>
        <v>Bendroji biologija,   lab.darbai  (trys grupės)       GMC, Saulėtekio al.7, aud. C264   </v>
      </c>
      <c r="I9" s="1920"/>
      <c r="J9" s="458">
        <v>13</v>
      </c>
      <c r="K9" s="103"/>
    </row>
    <row r="10" spans="1:11" ht="30" customHeight="1">
      <c r="A10" s="7">
        <v>1</v>
      </c>
      <c r="B10" s="1896"/>
      <c r="C10" s="136">
        <v>14</v>
      </c>
      <c r="D10" s="1911"/>
      <c r="E10" s="1333"/>
      <c r="F10" s="1878" t="str">
        <f>LOOKUP($A10*100+$C10,matrix!N$39:N$52,matrix!L$39:L$52)</f>
        <v>Matematika, seminaras  [doc.A. Kregždė]]   TGA</v>
      </c>
      <c r="G10" s="1878" t="str">
        <f>LOOKUP($A10*100+$C10,matrix!N$55:N$67,matrix!L$55:L$67)</f>
        <v> Anglų kalba, 1/2 gr.   [[doc.I.Rozgienė]]   AChA</v>
      </c>
      <c r="H10" s="1921"/>
      <c r="I10" s="1922"/>
      <c r="J10" s="188">
        <v>14</v>
      </c>
      <c r="K10" s="37" t="str">
        <f>LOOKUP($A10*100+$C10,matrix!N$103:N$112,matrix!L$103:L$112)</f>
        <v>E</v>
      </c>
    </row>
    <row r="11" spans="1:11" ht="17.25" customHeight="1" thickBot="1">
      <c r="A11" s="7">
        <v>1</v>
      </c>
      <c r="B11" s="1896"/>
      <c r="C11" s="137">
        <v>15</v>
      </c>
      <c r="D11" s="1853"/>
      <c r="E11" s="1683"/>
      <c r="F11" s="1898"/>
      <c r="G11" s="1903"/>
      <c r="H11" s="1921"/>
      <c r="I11" s="1922"/>
      <c r="J11" s="239">
        <v>15</v>
      </c>
      <c r="K11" s="37" t="str">
        <f>LOOKUP($A11*100+$C11,matrix!N$103:N$112,matrix!L$103:L$112)</f>
        <v>E</v>
      </c>
    </row>
    <row r="12" spans="1:10" ht="27" customHeight="1">
      <c r="A12" s="7">
        <v>1</v>
      </c>
      <c r="B12" s="1896"/>
      <c r="C12" s="143">
        <v>16</v>
      </c>
      <c r="D12" s="1852"/>
      <c r="E12" s="1852" t="str">
        <f>LOOKUP($A12*100+$C12,matrix!N$20:N$30,matrix!L$20:L$30)</f>
        <v>Anglų kalba , 1/2 gr.   [[lekt.G.Pleikienė]]        TGA</v>
      </c>
      <c r="F12" s="1924"/>
      <c r="G12" s="1878" t="str">
        <f>LOOKUP($A12*100+$C12,matrix!N$55:N$67,matrix!L$55:L$67)</f>
        <v> Bendroji chemija, lab.  darbai   [[lekt. R. Voronovič, F. Ambrulevičius]]       NChL</v>
      </c>
      <c r="H12" s="1921"/>
      <c r="I12" s="1922"/>
      <c r="J12" s="322">
        <v>16</v>
      </c>
    </row>
    <row r="13" spans="1:10" ht="21.75" customHeight="1" thickBot="1">
      <c r="A13" s="7">
        <v>1</v>
      </c>
      <c r="B13" s="1896"/>
      <c r="C13" s="147">
        <v>17</v>
      </c>
      <c r="D13" s="1857"/>
      <c r="E13" s="1853"/>
      <c r="F13" s="1925"/>
      <c r="G13" s="1898"/>
      <c r="H13" s="1921"/>
      <c r="I13" s="1922"/>
      <c r="J13" s="282">
        <v>17</v>
      </c>
    </row>
    <row r="14" spans="1:10" ht="15.75" customHeight="1" thickBot="1">
      <c r="A14" s="7">
        <v>1</v>
      </c>
      <c r="B14" s="1896"/>
      <c r="C14" s="147">
        <v>18</v>
      </c>
      <c r="D14" s="364"/>
      <c r="E14" s="411"/>
      <c r="F14" s="1620"/>
      <c r="G14" s="1898"/>
      <c r="H14" s="1889"/>
      <c r="I14" s="1923"/>
      <c r="J14" s="466">
        <v>18</v>
      </c>
    </row>
    <row r="15" spans="1:10" ht="13.5" customHeight="1" thickBot="1">
      <c r="A15" s="7">
        <v>1</v>
      </c>
      <c r="B15" s="1897"/>
      <c r="C15" s="147">
        <v>19</v>
      </c>
      <c r="D15" s="349"/>
      <c r="E15" s="374"/>
      <c r="F15" s="721"/>
      <c r="G15" s="1879"/>
      <c r="H15" s="730"/>
      <c r="I15" s="722"/>
      <c r="J15" s="466">
        <v>19</v>
      </c>
    </row>
    <row r="16" spans="2:10" ht="12.75" customHeight="1" thickBot="1">
      <c r="B16" s="161"/>
      <c r="C16" s="162"/>
      <c r="D16" s="476"/>
      <c r="E16" s="163"/>
      <c r="F16" s="164"/>
      <c r="G16" s="163"/>
      <c r="H16" s="164"/>
      <c r="I16" s="477"/>
      <c r="J16" s="459"/>
    </row>
    <row r="17" spans="1:10" ht="24" customHeight="1" thickBot="1">
      <c r="A17" s="7">
        <v>2</v>
      </c>
      <c r="B17" s="1859" t="s">
        <v>60</v>
      </c>
      <c r="C17" s="152">
        <v>8</v>
      </c>
      <c r="D17" s="1852" t="str">
        <f>LOOKUP(A17*100+C17,matrix!N$6:N$17,matrix!L$6:L$17)</f>
        <v>Anglų kalba , 1/2 gr. [[lekt.I. Rozgienė]]        ASA</v>
      </c>
      <c r="E17" s="1865" t="str">
        <f>LOOKUP($A17*100+$C17,matrix!N$23:N$30,matrix!L$23:L$30)</f>
        <v>8,30 val. Studijų įvadas, seminaras (kompiuterių praktika)  2 pogrupiai     [[doc.D.Plaušinaitis]]   MIF 1kl.</v>
      </c>
      <c r="F17" s="1878"/>
      <c r="G17" s="1909"/>
      <c r="H17" s="133"/>
      <c r="I17" s="1867" t="str">
        <f>LOOKUP($A17*100+$C17,matrix!N$87:N$102,matrix!L$87:L$102)</f>
        <v>Bendroji chemija, lab. darbai     [[lekt. Ž.Stankevičiūtė, dokt. L. Alinauskas]]       BNChL</v>
      </c>
      <c r="J17" s="460">
        <v>8</v>
      </c>
    </row>
    <row r="18" spans="1:10" ht="32.25" customHeight="1" thickBot="1">
      <c r="A18" s="7">
        <v>2</v>
      </c>
      <c r="B18" s="1904"/>
      <c r="C18" s="449">
        <v>9</v>
      </c>
      <c r="D18" s="1857"/>
      <c r="E18" s="1900"/>
      <c r="F18" s="1912"/>
      <c r="G18" s="1910"/>
      <c r="H18" s="130"/>
      <c r="I18" s="1901"/>
      <c r="J18" s="461">
        <v>9</v>
      </c>
    </row>
    <row r="19" spans="1:10" ht="33" customHeight="1" thickBot="1">
      <c r="A19" s="7">
        <v>2</v>
      </c>
      <c r="B19" s="1904"/>
      <c r="C19" s="450">
        <v>10</v>
      </c>
      <c r="D19" s="1865" t="str">
        <f>LOOKUP(A19*100+C19,matrix!N$6:N$17,matrix!L$6:L$17)</f>
        <v>Bendroji chemija, seminaras[[prof. R. Raudonis]]  ASA</v>
      </c>
      <c r="E19" s="1900"/>
      <c r="F19" s="1878" t="str">
        <f>LOOKUP($A19*100+$C19,matrix!N$39:N$52,matrix!L$39:L$52)</f>
        <v> Matematika, seminaras [doc.A. Kregždė]]   OChA</v>
      </c>
      <c r="G19" s="1878" t="str">
        <f>LOOKUP($A19*100+$C19,matrix!N$55:N$67,matrix!L$55:L$67)</f>
        <v> Anglų kalba, 1/2 gr.   [[doc.I.Rozgienė]]   TGA</v>
      </c>
      <c r="H19" s="411"/>
      <c r="I19" s="1901"/>
      <c r="J19" s="462">
        <v>10</v>
      </c>
    </row>
    <row r="20" spans="1:10" ht="33" customHeight="1" thickBot="1">
      <c r="A20" s="7">
        <v>2</v>
      </c>
      <c r="B20" s="1904"/>
      <c r="C20" s="135">
        <v>11</v>
      </c>
      <c r="D20" s="1866"/>
      <c r="E20" s="1866"/>
      <c r="F20" s="1879"/>
      <c r="G20" s="1903"/>
      <c r="H20" s="529"/>
      <c r="I20" s="1902"/>
      <c r="J20" s="463">
        <v>11</v>
      </c>
    </row>
    <row r="21" spans="1:10" ht="38.25" customHeight="1">
      <c r="A21" s="7">
        <v>2</v>
      </c>
      <c r="B21" s="1904"/>
      <c r="C21" s="152">
        <v>12</v>
      </c>
      <c r="D21" s="1906" t="str">
        <f>LOOKUP(A21*100+C21,matrix!N$6:N$17,matrix!L$6:L$17)</f>
        <v>Studijų įvadas, seminaras (kompiuterių praktika) 2 pogrupiai     [[doc.D.Plaušinaitis]]   MIF 1kl.</v>
      </c>
      <c r="E21" s="1852" t="str">
        <f>LOOKUP($A21*100+$C21,matrix!N$23:N$30,matrix!L$23:L$30)</f>
        <v>Bendroji chemija, lab. darbai  [[doc. A. Žalga, F. Ambrulevičius]]       NChL</v>
      </c>
      <c r="F21" s="1878" t="str">
        <f>LOOKUP($A21*100+$C21,matrix!N$39:N$52,matrix!L$39:L$52)</f>
        <v>  Bendroji chemija, seminaras[[prof. R. Raudonis]]  NChA</v>
      </c>
      <c r="G21" s="1878" t="str">
        <f>LOOKUP($A21*100+$C21,matrix!N$55:N$67,matrix!L$55:L$67)</f>
        <v>11,45 val.  Matematika, seminaras  [doc.P.Katauskis]]   FChA</v>
      </c>
      <c r="H21" s="1891" t="str">
        <f>LOOKUP($A21*100+$C21,matrix!N$72:N$86,matrix!L$72:L$86)</f>
        <v>Anglų kalba 1/3 jungt. gr.[[doc.I.Rozgienė]]   TGA</v>
      </c>
      <c r="I21" s="1892"/>
      <c r="J21" s="464">
        <v>12</v>
      </c>
    </row>
    <row r="22" spans="1:10" ht="30" customHeight="1" thickBot="1">
      <c r="A22" s="7">
        <v>2</v>
      </c>
      <c r="B22" s="1904"/>
      <c r="C22" s="153">
        <v>13</v>
      </c>
      <c r="D22" s="1907"/>
      <c r="E22" s="1911"/>
      <c r="F22" s="1879"/>
      <c r="G22" s="1903"/>
      <c r="H22" s="1893"/>
      <c r="I22" s="1894"/>
      <c r="J22" s="465">
        <v>13</v>
      </c>
    </row>
    <row r="23" spans="1:14" ht="41.25" customHeight="1" thickBot="1">
      <c r="A23" s="7">
        <v>2</v>
      </c>
      <c r="B23" s="1904"/>
      <c r="C23" s="450">
        <v>14</v>
      </c>
      <c r="D23" s="1907"/>
      <c r="E23" s="1911"/>
      <c r="F23" s="133"/>
      <c r="G23" s="1916" t="str">
        <f>LOOKUP($A24*100+$C24,matrix!N$55:N$67,matrix!L$55:L$67)</f>
        <v>[2] Bendroji chemija, seminaras  1/2 sav.[[prof.R.Raudonis]]  KDA</v>
      </c>
      <c r="H23" s="1842" t="str">
        <f>LOOKUP($A23*100+$C23,matrix!N$72:N$86,matrix!L$72:L$86)</f>
        <v>Anglų kalba                        [[doc.I.Rozgienė]]   TGA</v>
      </c>
      <c r="I23" s="478"/>
      <c r="J23" s="188">
        <v>14</v>
      </c>
      <c r="K23" s="40" t="s">
        <v>615</v>
      </c>
      <c r="L23" s="35"/>
      <c r="M23" s="35"/>
      <c r="N23" s="25"/>
    </row>
    <row r="24" spans="1:14" ht="20.25" customHeight="1" thickBot="1">
      <c r="A24" s="7">
        <v>2</v>
      </c>
      <c r="B24" s="1904"/>
      <c r="C24" s="135">
        <v>15</v>
      </c>
      <c r="D24" s="1908"/>
      <c r="E24" s="1853"/>
      <c r="F24" s="198"/>
      <c r="G24" s="1917"/>
      <c r="H24" s="1843"/>
      <c r="I24" s="479"/>
      <c r="J24" s="134">
        <v>15</v>
      </c>
      <c r="K24" s="41"/>
      <c r="L24" s="36"/>
      <c r="M24" s="36"/>
      <c r="N24" s="24"/>
    </row>
    <row r="25" spans="1:11" ht="28.5" customHeight="1" thickBot="1">
      <c r="A25" s="7">
        <v>2</v>
      </c>
      <c r="B25" s="1904"/>
      <c r="C25" s="152">
        <v>16</v>
      </c>
      <c r="D25" s="1852" t="str">
        <f>LOOKUP(A25*100+C25,matrix!N$6:N$17,matrix!L$6:L$17)</f>
        <v>Anglų kalba , 1/2 gr. [[lekt.I. Rozgienė]]        TChA</v>
      </c>
      <c r="E25" s="533"/>
      <c r="F25" s="1169"/>
      <c r="G25" s="1913"/>
      <c r="H25" s="1842" t="str">
        <f>LOOKUP($A26*100+$C26,matrix!N$72:N$86,matrix!L$72:L$86)</f>
        <v>Bendroji chemija, lab.darbai     [[lekt. R. Voronovič, F. Ambrulevičius]]       NChL</v>
      </c>
      <c r="I25" s="480"/>
      <c r="J25" s="323">
        <v>16</v>
      </c>
      <c r="K25" s="37" t="str">
        <f>LOOKUP($A25*100+$C25,matrix!N$103:N$112,matrix!L$103:L$112)</f>
        <v>E</v>
      </c>
    </row>
    <row r="26" spans="1:11" ht="40.5" customHeight="1" thickBot="1">
      <c r="A26" s="7">
        <v>2</v>
      </c>
      <c r="B26" s="1904"/>
      <c r="C26" s="153">
        <v>17</v>
      </c>
      <c r="D26" s="1857"/>
      <c r="E26" s="534"/>
      <c r="F26" s="1170"/>
      <c r="G26" s="1914"/>
      <c r="H26" s="1919"/>
      <c r="I26" s="368"/>
      <c r="J26" s="466">
        <v>17</v>
      </c>
      <c r="K26" s="37" t="str">
        <f>LOOKUP($A26*100+$C26,matrix!N$103:N$112,matrix!L$103:L$112)</f>
        <v>E</v>
      </c>
    </row>
    <row r="27" spans="1:10" ht="18" customHeight="1" thickBot="1">
      <c r="A27" s="7">
        <v>2</v>
      </c>
      <c r="B27" s="1904"/>
      <c r="C27" s="451">
        <v>18</v>
      </c>
      <c r="D27" s="192"/>
      <c r="E27" s="533"/>
      <c r="F27" s="199"/>
      <c r="G27" s="1914"/>
      <c r="H27" s="1919"/>
      <c r="I27" s="131"/>
      <c r="J27" s="188">
        <v>18</v>
      </c>
    </row>
    <row r="28" spans="1:11" ht="10.5" customHeight="1" thickBot="1">
      <c r="A28" s="7">
        <v>2</v>
      </c>
      <c r="B28" s="1905"/>
      <c r="C28" s="135">
        <v>19</v>
      </c>
      <c r="D28" s="481"/>
      <c r="E28" s="535"/>
      <c r="F28" s="1171"/>
      <c r="G28" s="1915"/>
      <c r="H28" s="1843"/>
      <c r="I28" s="482"/>
      <c r="J28" s="467">
        <v>19</v>
      </c>
      <c r="K28" s="37" t="str">
        <f>LOOKUP($A28*100+$C28,matrix!N$103:N$112,matrix!L$103:L$112)</f>
        <v>E</v>
      </c>
    </row>
    <row r="29" spans="2:10" ht="12" customHeight="1" thickBot="1">
      <c r="B29" s="165"/>
      <c r="C29" s="162"/>
      <c r="D29" s="483"/>
      <c r="E29" s="166"/>
      <c r="F29" s="167"/>
      <c r="G29" s="166"/>
      <c r="H29" s="167"/>
      <c r="I29" s="484"/>
      <c r="J29" s="468"/>
    </row>
    <row r="30" spans="1:11" ht="18" customHeight="1">
      <c r="A30" s="7">
        <v>3</v>
      </c>
      <c r="B30" s="1859" t="s">
        <v>61</v>
      </c>
      <c r="C30" s="152">
        <v>8</v>
      </c>
      <c r="D30" s="1844" t="str">
        <f>LOOKUP($A30*100+$C30,matrix!N$103:$N112,matrix!L$103:L$112)</f>
        <v>Bendroji chemija       [[prof.R.Raudonis]]     NChA</v>
      </c>
      <c r="E30" s="1845"/>
      <c r="F30" s="1845"/>
      <c r="G30" s="1845"/>
      <c r="H30" s="1845"/>
      <c r="I30" s="1846"/>
      <c r="J30" s="460">
        <v>8</v>
      </c>
      <c r="K30" s="39"/>
    </row>
    <row r="31" spans="1:11" ht="18" customHeight="1" thickBot="1">
      <c r="A31" s="7">
        <v>3</v>
      </c>
      <c r="B31" s="1860"/>
      <c r="C31" s="153">
        <v>9</v>
      </c>
      <c r="D31" s="1847"/>
      <c r="E31" s="1848"/>
      <c r="F31" s="1848"/>
      <c r="G31" s="1848"/>
      <c r="H31" s="1848"/>
      <c r="I31" s="1849"/>
      <c r="J31" s="469">
        <v>9</v>
      </c>
      <c r="K31" s="921"/>
    </row>
    <row r="32" spans="1:11" ht="24" customHeight="1">
      <c r="A32" s="7">
        <v>3</v>
      </c>
      <c r="B32" s="1860"/>
      <c r="C32" s="140">
        <v>10</v>
      </c>
      <c r="D32" s="1844" t="str">
        <f>LOOKUP($A32*100+$C32,matrix!N$103:N$112,matrix!L$103:L$112)</f>
        <v> Matematika        [[doc.A.Kavaliauskas]]            NChA</v>
      </c>
      <c r="E32" s="1845"/>
      <c r="F32" s="1845"/>
      <c r="G32" s="1845"/>
      <c r="H32" s="1845"/>
      <c r="I32" s="1846"/>
      <c r="J32" s="470">
        <v>10</v>
      </c>
      <c r="K32" s="37" t="str">
        <f>LOOKUP($A32*100+$C32,matrix!N$103:N$112,matrix!L$103:L$112)</f>
        <v> Matematika        [[doc.A.Kavaliauskas]]            NChA</v>
      </c>
    </row>
    <row r="33" spans="1:11" ht="16.5" customHeight="1" thickBot="1">
      <c r="A33" s="7">
        <v>3</v>
      </c>
      <c r="B33" s="1860"/>
      <c r="C33" s="452">
        <v>11</v>
      </c>
      <c r="D33" s="1847"/>
      <c r="E33" s="1848"/>
      <c r="F33" s="1848"/>
      <c r="G33" s="1848"/>
      <c r="H33" s="1848"/>
      <c r="I33" s="1849"/>
      <c r="J33" s="471">
        <v>11</v>
      </c>
      <c r="K33" s="37" t="str">
        <f>LOOKUP($A33*100+$C33,matrix!N$103:N$112,matrix!L$103:L$112)</f>
        <v> Matematika        [[doc.A.Kavaliauskas]]            NChA</v>
      </c>
    </row>
    <row r="34" spans="1:11" ht="30" customHeight="1">
      <c r="A34" s="7">
        <v>3</v>
      </c>
      <c r="B34" s="1860"/>
      <c r="C34" s="152">
        <v>12</v>
      </c>
      <c r="D34" s="1852" t="str">
        <f>LOOKUP($A34*100+$C34,matrix!N$6:N$17,matrix!L$6:L$17)</f>
        <v> Anglų kalba, 1/2 gr.  [[lekt.I. Rozgienė]]        TGA</v>
      </c>
      <c r="E34" s="1850"/>
      <c r="F34" s="1878" t="str">
        <f>LOOKUP($A34*100+$C34,matrix!N$39:N$52,matrix!L$39:L$52)</f>
        <v> [1] Bendroji chemija, seminaras  1/2 sav.                        [[prof. R. Raudonis]]  AChA</v>
      </c>
      <c r="G34" s="1878" t="str">
        <f>LOOKUP($A35*100+$C35,matrix!N$55:N$67,matrix!L$55:L$67)</f>
        <v>  Anglų kalba, 1/2 gr.   [[doc.I.Rozgienė]]   ASA</v>
      </c>
      <c r="H34" s="1842" t="str">
        <f>LOOKUP($A34*100+$C34,matrix!N$72:N$86,matrix!L$72:L$86)</f>
        <v>Matematika, seminaras                        [[doc.A.Kavaliauskas]]            NChA</v>
      </c>
      <c r="I34" s="1854" t="str">
        <f>LOOKUP($A34*100+$C34,matrix!N$87:N$102,matrix!L$87:L$102)</f>
        <v>Bendroji chemija, seminaras    [[F. Ambrulevičius]]  PChA</v>
      </c>
      <c r="J34" s="323">
        <v>12</v>
      </c>
      <c r="K34" s="37" t="str">
        <f>LOOKUP($A34*100+$C34,matrix!N$103:N$112,matrix!L$103:L$112)</f>
        <v>E</v>
      </c>
    </row>
    <row r="35" spans="1:11" ht="39" customHeight="1" thickBot="1">
      <c r="A35" s="7">
        <v>3</v>
      </c>
      <c r="B35" s="1860"/>
      <c r="C35" s="153">
        <v>13</v>
      </c>
      <c r="D35" s="1853"/>
      <c r="E35" s="1851"/>
      <c r="F35" s="1879"/>
      <c r="G35" s="1879"/>
      <c r="H35" s="1843"/>
      <c r="I35" s="1858"/>
      <c r="J35" s="466">
        <v>13</v>
      </c>
      <c r="K35" s="103"/>
    </row>
    <row r="36" spans="1:11" ht="29.25" customHeight="1" thickBot="1">
      <c r="A36" s="7">
        <v>3</v>
      </c>
      <c r="B36" s="1860"/>
      <c r="C36" s="453">
        <v>14</v>
      </c>
      <c r="D36" s="1852"/>
      <c r="E36" s="1852" t="str">
        <f>LOOKUP($A36*100+$C36,matrix!N$23:N$30,matrix!L$23:L$30)</f>
        <v>Bendroji chemija, seminaras                           [[prof. R. Raudonis]]  AChA</v>
      </c>
      <c r="F36" s="1878" t="str">
        <f>LOOKUP($A36*100+$C36,matrix!N$39:N$52,matrix!L$39:L$52)</f>
        <v>Nanomedžiagų chemijos studijų įvadas, seminaras, kompiuterių praktika 1/2 sav.     [[doc. V.Kubilius]]   MIF 1kl.</v>
      </c>
      <c r="G36" s="1878" t="str">
        <f>LOOKUP($A37*100+$C37,matrix!N$55:N$67,matrix!L$55:L$67)</f>
        <v>Bendroji chemija, seminaras                           [[prof.R.Raudonis]]  FChA</v>
      </c>
      <c r="H36" s="1842" t="str">
        <f>LOOKUP($A36*100+$C36,matrix!N$72:N$86,matrix!L$72:L$86)</f>
        <v> Anglų kalba                        [[doc.I.Rozgienė]]   ASA</v>
      </c>
      <c r="I36" s="1867" t="str">
        <f>LOOKUP($A36*100+$C36,matrix!N$87:N$102,matrix!L$87:L$102)</f>
        <v>Matematika, seminaras  [[doc.A.Kavaliauskas]]            NChA</v>
      </c>
      <c r="J36" s="470">
        <v>14</v>
      </c>
      <c r="K36" s="37" t="s">
        <v>359</v>
      </c>
    </row>
    <row r="37" spans="1:11" ht="36.75" customHeight="1" thickBot="1">
      <c r="A37" s="7">
        <v>3</v>
      </c>
      <c r="B37" s="1860"/>
      <c r="C37" s="142">
        <v>15</v>
      </c>
      <c r="D37" s="1853"/>
      <c r="E37" s="1853"/>
      <c r="F37" s="1898"/>
      <c r="G37" s="1879"/>
      <c r="H37" s="1843"/>
      <c r="I37" s="1868"/>
      <c r="J37" s="1621">
        <v>15</v>
      </c>
      <c r="K37" s="37" t="str">
        <f>LOOKUP($A37*100+$C37,matrix!N$103:N$112,matrix!L$103:L$112)</f>
        <v>E</v>
      </c>
    </row>
    <row r="38" spans="1:11" ht="32.25" customHeight="1" thickBot="1">
      <c r="A38" s="7">
        <v>3</v>
      </c>
      <c r="B38" s="1860"/>
      <c r="C38" s="156">
        <v>16</v>
      </c>
      <c r="D38" s="1852"/>
      <c r="E38" s="1856"/>
      <c r="F38" s="1898"/>
      <c r="G38" s="639"/>
      <c r="H38" s="1891" t="str">
        <f>LOOKUP($A38*100+$C38,matrix!N$72:N$86,matrix!L$72:L$86)</f>
        <v>Anglų kalba 1/3 jungt. gr.[[doc.I.Rozgienė]]   ASA</v>
      </c>
      <c r="I38" s="1892"/>
      <c r="J38" s="284">
        <v>16</v>
      </c>
      <c r="K38" s="37" t="str">
        <f>LOOKUP($A38*100+$C38,matrix!N$103:N$112,matrix!L$103:L$112)</f>
        <v>E</v>
      </c>
    </row>
    <row r="39" spans="1:10" ht="39.75" customHeight="1" thickBot="1">
      <c r="A39" s="7">
        <v>3</v>
      </c>
      <c r="B39" s="1864"/>
      <c r="C39" s="153">
        <v>17</v>
      </c>
      <c r="D39" s="1853"/>
      <c r="E39" s="1857"/>
      <c r="F39" s="1879"/>
      <c r="G39" s="550"/>
      <c r="H39" s="1893"/>
      <c r="I39" s="1894"/>
      <c r="J39" s="466">
        <v>17</v>
      </c>
    </row>
    <row r="40" spans="2:10" ht="12" customHeight="1" thickBot="1">
      <c r="B40" s="169"/>
      <c r="C40" s="162"/>
      <c r="D40" s="483"/>
      <c r="E40" s="167"/>
      <c r="F40" s="167"/>
      <c r="G40" s="167"/>
      <c r="H40" s="167"/>
      <c r="I40" s="484"/>
      <c r="J40" s="468"/>
    </row>
    <row r="41" spans="1:11" ht="18.75" customHeight="1">
      <c r="A41" s="7">
        <v>4</v>
      </c>
      <c r="B41" s="1859" t="s">
        <v>62</v>
      </c>
      <c r="C41" s="152">
        <v>8</v>
      </c>
      <c r="D41" s="1844" t="str">
        <f>LOOKUP($A41*100+$C41,matrix!N$103:N$112,matrix!L$103:L$112)</f>
        <v>Bendroji chemija       [[prof.R.Raudonis]]     NChA</v>
      </c>
      <c r="E41" s="1845"/>
      <c r="F41" s="1845"/>
      <c r="G41" s="1845"/>
      <c r="H41" s="1845"/>
      <c r="I41" s="1846"/>
      <c r="J41" s="323">
        <v>8</v>
      </c>
      <c r="K41" s="1838" t="str">
        <f>LOOKUP($A41*100+$C41,matrix!N$103:N$112,matrix!L$103:L$112)</f>
        <v>Bendroji chemija       [[prof.R.Raudonis]]     NChA</v>
      </c>
    </row>
    <row r="42" spans="1:11" ht="20.25" customHeight="1" thickBot="1">
      <c r="A42" s="7">
        <v>4</v>
      </c>
      <c r="B42" s="1860"/>
      <c r="C42" s="153">
        <v>9</v>
      </c>
      <c r="D42" s="1847"/>
      <c r="E42" s="1848"/>
      <c r="F42" s="1848"/>
      <c r="G42" s="1848"/>
      <c r="H42" s="1848"/>
      <c r="I42" s="1849"/>
      <c r="J42" s="282">
        <v>9</v>
      </c>
      <c r="K42" s="1839"/>
    </row>
    <row r="43" spans="1:11" ht="24.75" customHeight="1" thickBot="1">
      <c r="A43" s="7">
        <v>4</v>
      </c>
      <c r="B43" s="1860"/>
      <c r="C43" s="453">
        <v>10</v>
      </c>
      <c r="D43" s="1865" t="str">
        <f>LOOKUP(A43*100+C43,matrix!N$6:N$17,matrix!L$6:L$17)</f>
        <v> [2]  Bendroji chemija, seminaras  1/2 sav.            [[prof. R. Raudonis]]  NChA</v>
      </c>
      <c r="E43" s="1865" t="str">
        <f>LOOKUP($A43*100+$C43,matrix!N$23:N$30,matrix!L$23:L$30)</f>
        <v> [1]   Bendroji chemija, seminaras      (1/2 sav.)  [[prof. R. Raudonis]]  NChA</v>
      </c>
      <c r="F43" s="1333"/>
      <c r="G43" s="1878"/>
      <c r="H43" s="1840" t="str">
        <f>LOOKUP($A43*100+$C43,matrix!N$72:N$86,matrix!L$72:L$86)</f>
        <v> Bendroji chemija, seminaras[[lekt. A. Vyšniauskas]]  TGA</v>
      </c>
      <c r="I43" s="1854" t="str">
        <f>LOOKUP($A43*100+$C43,matrix!N$87:N$102,matrix!L$87:L$102)</f>
        <v>Anglų kalba                      [[doc.I.Rozgienė]]   PChA</v>
      </c>
      <c r="J43" s="472">
        <v>10</v>
      </c>
      <c r="K43" s="79"/>
    </row>
    <row r="44" spans="1:11" ht="49.5" customHeight="1" thickBot="1">
      <c r="A44" s="7">
        <v>4</v>
      </c>
      <c r="B44" s="1860"/>
      <c r="C44" s="141">
        <v>11</v>
      </c>
      <c r="D44" s="1866"/>
      <c r="E44" s="1866"/>
      <c r="F44" s="196"/>
      <c r="G44" s="1879"/>
      <c r="H44" s="1841"/>
      <c r="I44" s="1855"/>
      <c r="J44" s="471">
        <v>11</v>
      </c>
      <c r="K44" s="103"/>
    </row>
    <row r="45" spans="1:11" ht="27.75" customHeight="1" thickBot="1">
      <c r="A45" s="7">
        <v>4</v>
      </c>
      <c r="B45" s="1860"/>
      <c r="C45" s="454">
        <v>12</v>
      </c>
      <c r="D45" s="1852" t="str">
        <f>LOOKUP(A45*100+C45,matrix!N$6:N$34,matrix!L$6:L$34)</f>
        <v> Matematika, seminaras         [[lekt. E. Karikovas]]     TGA</v>
      </c>
      <c r="E45" s="1865" t="str">
        <f>LOOKUP($A46*100+$C46,matrix!N$33:N$33,matrix!L$33:L$33)</f>
        <v>Anglų kalba , 1/2 gr.   [[lekt.G.Pleikienė]]        seminarų kamb. 155</v>
      </c>
      <c r="F45" s="1878" t="str">
        <f>LOOKUP($A45*100+$C45,matrix!N$39:N$52,matrix!L$39:L$52)</f>
        <v>Anglų kalba    [[doc.I.Rozgienė]]   PChA</v>
      </c>
      <c r="G45" s="1878" t="str">
        <f>LOOKUP($A45*100+$C45,matrix!N$55:N$67,matrix!L$55:L$67)</f>
        <v>Matematika, seminaras    [doc.P.Katauskis]]   TGA</v>
      </c>
      <c r="H45" s="192"/>
      <c r="I45" s="131"/>
      <c r="J45" s="323">
        <v>12</v>
      </c>
      <c r="K45" s="79"/>
    </row>
    <row r="46" spans="1:11" ht="30" customHeight="1" thickBot="1">
      <c r="A46" s="7">
        <v>4</v>
      </c>
      <c r="B46" s="1860"/>
      <c r="C46" s="156">
        <v>13</v>
      </c>
      <c r="D46" s="1853"/>
      <c r="E46" s="1866"/>
      <c r="F46" s="1879"/>
      <c r="G46" s="1886"/>
      <c r="H46" s="665"/>
      <c r="I46" s="631"/>
      <c r="J46" s="282">
        <v>13</v>
      </c>
      <c r="K46" s="37" t="b">
        <f>Q24=LOOKUP($A46*100+$C46,matrix!N$103:N$112,matrix!L$103:L$112)</f>
        <v>0</v>
      </c>
    </row>
    <row r="47" spans="1:11" ht="19.5" customHeight="1" thickBot="1">
      <c r="A47" s="7">
        <v>4</v>
      </c>
      <c r="B47" s="1860"/>
      <c r="C47" s="142">
        <v>14</v>
      </c>
      <c r="D47" s="1322"/>
      <c r="E47" s="1865" t="str">
        <f>LOOKUP($A48*100+$C48,matrix!N$23:N$38,matrix!L$23:L$38)</f>
        <v>Matematika,seminaras    [[lekt. E. Karikovas]]     PChA</v>
      </c>
      <c r="F47" s="1333"/>
      <c r="G47" s="1878" t="str">
        <f>LOOKUP($A48*100+$C48,matrix!N$55:N$67,matrix!L$55:L$67)</f>
        <v> Anglų kalba   [[doc.I.Rozgienė]]   PChA</v>
      </c>
      <c r="H47" s="1872" t="str">
        <f>LOOKUP($A47*100+$C47,matrix!N$72:N$86,matrix!L$72:L$86)</f>
        <v>Bendroji biologija   [[dr.Daiva Dabkevičienė, dr.M.Biteniekytė]]            GMC, Saulėtekio al.7, aud. R102  </v>
      </c>
      <c r="I47" s="1873"/>
      <c r="J47" s="470">
        <v>14</v>
      </c>
      <c r="K47" s="37" t="str">
        <f>LOOKUP($A47*100+$C47,matrix!N$103:N$112,matrix!L$103:L$112)</f>
        <v>E</v>
      </c>
    </row>
    <row r="48" spans="1:10" ht="45" customHeight="1" thickBot="1">
      <c r="A48" s="7">
        <v>4</v>
      </c>
      <c r="B48" s="1860"/>
      <c r="C48" s="452">
        <v>15</v>
      </c>
      <c r="D48" s="515"/>
      <c r="E48" s="1871"/>
      <c r="F48" s="196"/>
      <c r="G48" s="1879"/>
      <c r="H48" s="1874"/>
      <c r="I48" s="1875"/>
      <c r="J48" s="1621">
        <v>15</v>
      </c>
    </row>
    <row r="49" spans="1:11" ht="22.5" customHeight="1" thickBot="1">
      <c r="A49" s="7">
        <v>4</v>
      </c>
      <c r="B49" s="1860"/>
      <c r="C49" s="156">
        <v>16</v>
      </c>
      <c r="D49" s="199"/>
      <c r="E49" s="1865" t="str">
        <f>LOOKUP($A50*100+$C50,matrix!N$23:N$38,matrix!L$23:L$38)</f>
        <v>Anglų kalba , 1/2 gr.   [[lekt.G.Pleikienė]]        TChA</v>
      </c>
      <c r="F49" s="200"/>
      <c r="G49" s="327"/>
      <c r="H49" s="1876"/>
      <c r="I49" s="1877"/>
      <c r="J49" s="473">
        <v>16</v>
      </c>
      <c r="K49" s="408"/>
    </row>
    <row r="50" spans="1:10" ht="35.25" customHeight="1" thickBot="1">
      <c r="A50" s="7">
        <v>4</v>
      </c>
      <c r="B50" s="1864"/>
      <c r="C50" s="156">
        <v>17</v>
      </c>
      <c r="D50" s="724"/>
      <c r="E50" s="1870"/>
      <c r="F50" s="725"/>
      <c r="G50" s="530"/>
      <c r="H50" s="375"/>
      <c r="I50" s="376"/>
      <c r="J50" s="474">
        <v>17</v>
      </c>
    </row>
    <row r="51" spans="1:10" ht="18" customHeight="1" hidden="1" thickBot="1">
      <c r="A51" s="7">
        <v>4</v>
      </c>
      <c r="B51" s="524"/>
      <c r="C51" s="525">
        <v>18</v>
      </c>
      <c r="D51" s="726"/>
      <c r="E51" s="608"/>
      <c r="F51" s="727"/>
      <c r="G51" s="639"/>
      <c r="H51" s="527"/>
      <c r="I51" s="528"/>
      <c r="J51" s="526">
        <v>18</v>
      </c>
    </row>
    <row r="52" spans="2:10" ht="12" customHeight="1" thickBot="1">
      <c r="B52" s="169"/>
      <c r="C52" s="170"/>
      <c r="D52" s="483"/>
      <c r="E52" s="167"/>
      <c r="F52" s="167"/>
      <c r="G52" s="167"/>
      <c r="H52" s="167"/>
      <c r="I52" s="484"/>
      <c r="J52" s="468"/>
    </row>
    <row r="53" spans="1:10" ht="21" customHeight="1">
      <c r="A53" s="7">
        <v>5</v>
      </c>
      <c r="B53" s="1859" t="s">
        <v>63</v>
      </c>
      <c r="C53" s="152">
        <v>8</v>
      </c>
      <c r="D53" s="1844" t="str">
        <f>LOOKUP($A53*100+$C53,matrix!N$103:N$112,matrix!L$103:L$112)</f>
        <v> Matematika        [[doc.A.Kavaliauskas]]            NChA</v>
      </c>
      <c r="E53" s="1845"/>
      <c r="F53" s="1845"/>
      <c r="G53" s="1845"/>
      <c r="H53" s="1845"/>
      <c r="I53" s="1846"/>
      <c r="J53" s="460">
        <v>8</v>
      </c>
    </row>
    <row r="54" spans="1:10" ht="13.5" customHeight="1" thickBot="1">
      <c r="A54" s="7">
        <v>5</v>
      </c>
      <c r="B54" s="1860"/>
      <c r="C54" s="153">
        <v>9</v>
      </c>
      <c r="D54" s="1847"/>
      <c r="E54" s="1848"/>
      <c r="F54" s="1848"/>
      <c r="G54" s="1848"/>
      <c r="H54" s="1848"/>
      <c r="I54" s="1849"/>
      <c r="J54" s="469">
        <v>9</v>
      </c>
    </row>
    <row r="55" spans="1:11" ht="24" customHeight="1" thickBot="1">
      <c r="A55" s="7">
        <v>5</v>
      </c>
      <c r="B55" s="1860"/>
      <c r="C55" s="140">
        <v>10</v>
      </c>
      <c r="D55" s="1887" t="str">
        <f>LOOKUP($A55*100+$C55,matrix!N$103:N$112,matrix!L$103:L$112)</f>
        <v>Studijų įvadas      [[ {09-10 mė.} lekt. J.Kiuberis;                                   {11-12 mėn.} doc.A.Gruodis]]     NChA</v>
      </c>
      <c r="E55" s="1888"/>
      <c r="F55" s="1882" t="str">
        <f>LOOKUP($A56*100+$C56,matrix!N$53:N$70,matrix!L$53:L$70)</f>
        <v>Nanomedžiagų chemijos studijų įvadas   [[ {09-10 mėn.}TChA doc.A.Žalga;                {11-12 mėn.} NChA doc.A.Gruodis]]       0</v>
      </c>
      <c r="G55" s="1883"/>
      <c r="H55" s="434"/>
      <c r="I55" s="1867" t="str">
        <f>LOOKUP($A55*100+$C55,matrix!N$87:N$102,matrix!L$87:L$102)</f>
        <v>9,30 val. Matematika, seminaras   [[doc.A.Kavaliauskas]]            ASA</v>
      </c>
      <c r="J55" s="475">
        <v>10</v>
      </c>
      <c r="K55" s="39"/>
    </row>
    <row r="56" spans="1:11" ht="72.75" customHeight="1" thickBot="1">
      <c r="A56" s="7">
        <v>5</v>
      </c>
      <c r="B56" s="1860"/>
      <c r="C56" s="141">
        <v>11</v>
      </c>
      <c r="D56" s="1889"/>
      <c r="E56" s="1890"/>
      <c r="F56" s="1884"/>
      <c r="G56" s="1885"/>
      <c r="H56" s="1840" t="str">
        <f>LOOKUP($A58*100+$C58,matrix!N$72:N$86,matrix!L$72:L$86)</f>
        <v>11-12,30 val. Matematikos seminaras[[doc.A.Kavaliauskas]]            ASA</v>
      </c>
      <c r="I56" s="1869"/>
      <c r="J56" s="471">
        <v>11</v>
      </c>
      <c r="K56" s="408" t="s">
        <v>458</v>
      </c>
    </row>
    <row r="57" spans="1:10" ht="21" customHeight="1" hidden="1" thickBot="1">
      <c r="A57" s="7">
        <v>5</v>
      </c>
      <c r="B57" s="1860"/>
      <c r="C57" s="590"/>
      <c r="D57" s="350"/>
      <c r="E57" s="741"/>
      <c r="F57" s="591"/>
      <c r="G57" s="741"/>
      <c r="H57" s="1880"/>
      <c r="I57" s="582"/>
      <c r="J57" s="592"/>
    </row>
    <row r="58" spans="1:11" ht="30" customHeight="1" thickBot="1">
      <c r="A58" s="7">
        <v>5</v>
      </c>
      <c r="B58" s="1860"/>
      <c r="C58" s="152">
        <v>12</v>
      </c>
      <c r="D58" s="411"/>
      <c r="E58" s="1865" t="str">
        <f>LOOKUP($A59*100+$C59,matrix!N$23:N$38,matrix!L$23:L$38)</f>
        <v>Anglų kalba , 1/2 gr.   [[lekt.G.Pleikienė]]        seminarų kamb. 155</v>
      </c>
      <c r="F58" s="1637"/>
      <c r="G58" s="1369"/>
      <c r="H58" s="1881"/>
      <c r="I58" s="316"/>
      <c r="J58" s="458">
        <v>12</v>
      </c>
      <c r="K58" s="37" t="str">
        <f>LOOKUP($A58*100+$C58,matrix!N$103:N$112,matrix!L$103:L$112)</f>
        <v>E</v>
      </c>
    </row>
    <row r="59" spans="1:11" ht="21" customHeight="1" thickBot="1">
      <c r="A59" s="7">
        <v>5</v>
      </c>
      <c r="B59" s="1860"/>
      <c r="C59" s="449">
        <v>13</v>
      </c>
      <c r="D59" s="413"/>
      <c r="E59" s="1870"/>
      <c r="F59" s="605"/>
      <c r="G59" s="665"/>
      <c r="H59" s="1218"/>
      <c r="I59" s="1638"/>
      <c r="J59" s="1325">
        <v>13</v>
      </c>
      <c r="K59" s="103"/>
    </row>
    <row r="60" spans="1:11" ht="15" customHeight="1" thickBot="1">
      <c r="A60" s="7">
        <v>5</v>
      </c>
      <c r="B60" s="1861"/>
      <c r="C60" s="453">
        <v>14</v>
      </c>
      <c r="D60" s="192"/>
      <c r="E60" s="192"/>
      <c r="F60" s="1355"/>
      <c r="G60" s="192"/>
      <c r="H60" s="1223"/>
      <c r="I60" s="1224"/>
      <c r="J60" s="1325">
        <v>14</v>
      </c>
      <c r="K60" s="37" t="str">
        <f>LOOKUP($A60*100+$C60,matrix!N$103:N$112,matrix!L$103:L$112)</f>
        <v>E</v>
      </c>
    </row>
    <row r="61" spans="1:11" ht="19.5" customHeight="1" hidden="1" thickBot="1">
      <c r="A61" s="7">
        <v>5</v>
      </c>
      <c r="B61" s="1862"/>
      <c r="C61" s="142">
        <v>15</v>
      </c>
      <c r="D61" s="196"/>
      <c r="E61" s="349"/>
      <c r="F61" s="1348"/>
      <c r="G61" s="554"/>
      <c r="H61" s="1219"/>
      <c r="I61" s="1220"/>
      <c r="J61" s="1326"/>
      <c r="K61" s="37" t="str">
        <f>LOOKUP($A61*100+$C61,matrix!N$103:N$112,matrix!L$103:L$112)</f>
        <v>E</v>
      </c>
    </row>
    <row r="62" spans="1:11" ht="17.25" customHeight="1" hidden="1" thickBot="1">
      <c r="A62" s="7">
        <v>5</v>
      </c>
      <c r="B62" s="1863"/>
      <c r="C62" s="153">
        <v>16</v>
      </c>
      <c r="D62" s="485"/>
      <c r="E62" s="202"/>
      <c r="F62" s="1348"/>
      <c r="G62" s="201"/>
      <c r="H62" s="1221"/>
      <c r="I62" s="1222"/>
      <c r="J62" s="1327"/>
      <c r="K62" s="37" t="str">
        <f>LOOKUP($A62*100+$C62,matrix!N$103:N$112,matrix!L$103:L$112)</f>
        <v>E</v>
      </c>
    </row>
    <row r="63" spans="1:11" ht="21.75" customHeight="1" thickBot="1">
      <c r="A63" s="7">
        <v>5</v>
      </c>
      <c r="C63" s="82">
        <v>15</v>
      </c>
      <c r="D63" s="1336"/>
      <c r="E63" s="1334"/>
      <c r="F63" s="1367"/>
      <c r="G63" s="1336"/>
      <c r="H63" s="1336"/>
      <c r="I63" s="1336"/>
      <c r="J63" s="1335">
        <v>15</v>
      </c>
      <c r="K63" s="37" t="str">
        <f>LOOKUP($A63*100+$C63,matrix!N$103:N$112,matrix!L$103:L$112)</f>
        <v>E</v>
      </c>
    </row>
    <row r="64" spans="1:11" ht="18">
      <c r="A64" s="7">
        <v>5</v>
      </c>
      <c r="D64" s="10"/>
      <c r="E64" s="10"/>
      <c r="F64" s="10"/>
      <c r="G64" s="10"/>
      <c r="H64" s="10"/>
      <c r="I64" s="10"/>
      <c r="K64" s="37" t="str">
        <f>LOOKUP($A64*100+$C64,matrix!N$103:N$112,matrix!L$103:L$112)</f>
        <v>E</v>
      </c>
    </row>
    <row r="65" spans="4:9" ht="18">
      <c r="D65" s="10"/>
      <c r="E65" s="409"/>
      <c r="F65" s="10"/>
      <c r="G65" s="409"/>
      <c r="H65" s="10"/>
      <c r="I65" s="10"/>
    </row>
  </sheetData>
  <sheetProtection/>
  <mergeCells count="79">
    <mergeCell ref="I6:I7"/>
    <mergeCell ref="D32:I33"/>
    <mergeCell ref="H9:I14"/>
    <mergeCell ref="G19:G20"/>
    <mergeCell ref="E21:E24"/>
    <mergeCell ref="E6:E7"/>
    <mergeCell ref="F12:F13"/>
    <mergeCell ref="G10:G11"/>
    <mergeCell ref="D6:D7"/>
    <mergeCell ref="E12:E13"/>
    <mergeCell ref="H36:H37"/>
    <mergeCell ref="F36:F39"/>
    <mergeCell ref="G25:G28"/>
    <mergeCell ref="F34:F35"/>
    <mergeCell ref="G23:G24"/>
    <mergeCell ref="G6:G9"/>
    <mergeCell ref="H25:H28"/>
    <mergeCell ref="G34:G35"/>
    <mergeCell ref="H23:H24"/>
    <mergeCell ref="B17:B28"/>
    <mergeCell ref="D19:D20"/>
    <mergeCell ref="D21:D24"/>
    <mergeCell ref="F21:F22"/>
    <mergeCell ref="G17:G18"/>
    <mergeCell ref="D8:D11"/>
    <mergeCell ref="F8:F9"/>
    <mergeCell ref="D25:D26"/>
    <mergeCell ref="F17:F18"/>
    <mergeCell ref="F10:F11"/>
    <mergeCell ref="C1:I1"/>
    <mergeCell ref="F4:F7"/>
    <mergeCell ref="F19:F20"/>
    <mergeCell ref="H21:I22"/>
    <mergeCell ref="E17:E20"/>
    <mergeCell ref="D4:D5"/>
    <mergeCell ref="I17:I20"/>
    <mergeCell ref="G21:G22"/>
    <mergeCell ref="D17:D18"/>
    <mergeCell ref="E8:E9"/>
    <mergeCell ref="F45:F46"/>
    <mergeCell ref="D53:I54"/>
    <mergeCell ref="H38:I39"/>
    <mergeCell ref="D45:D46"/>
    <mergeCell ref="B30:B39"/>
    <mergeCell ref="B4:B15"/>
    <mergeCell ref="D12:D13"/>
    <mergeCell ref="G12:G15"/>
    <mergeCell ref="E4:E5"/>
    <mergeCell ref="E36:E37"/>
    <mergeCell ref="H47:I49"/>
    <mergeCell ref="G47:G48"/>
    <mergeCell ref="H56:H58"/>
    <mergeCell ref="D36:D37"/>
    <mergeCell ref="D43:D44"/>
    <mergeCell ref="G36:G37"/>
    <mergeCell ref="F55:G56"/>
    <mergeCell ref="G45:G46"/>
    <mergeCell ref="G43:G44"/>
    <mergeCell ref="D55:E56"/>
    <mergeCell ref="B53:B62"/>
    <mergeCell ref="B41:B50"/>
    <mergeCell ref="D41:I42"/>
    <mergeCell ref="E43:E44"/>
    <mergeCell ref="I36:I37"/>
    <mergeCell ref="I55:I56"/>
    <mergeCell ref="E58:E59"/>
    <mergeCell ref="E49:E50"/>
    <mergeCell ref="E45:E46"/>
    <mergeCell ref="E47:E48"/>
    <mergeCell ref="K41:K42"/>
    <mergeCell ref="H43:H44"/>
    <mergeCell ref="H34:H35"/>
    <mergeCell ref="D30:I31"/>
    <mergeCell ref="E34:E35"/>
    <mergeCell ref="D34:D35"/>
    <mergeCell ref="I43:I44"/>
    <mergeCell ref="E38:E39"/>
    <mergeCell ref="I34:I35"/>
    <mergeCell ref="D38:D39"/>
  </mergeCells>
  <printOptions/>
  <pageMargins left="0.7" right="0.7" top="0.75" bottom="0.75" header="0.3" footer="0.3"/>
  <pageSetup horizontalDpi="600" verticalDpi="600" orientation="portrait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zoomScale="80" zoomScaleNormal="80" zoomScalePageLayoutView="0" workbookViewId="0" topLeftCell="A10">
      <selection activeCell="U33" sqref="U33"/>
    </sheetView>
  </sheetViews>
  <sheetFormatPr defaultColWidth="9.140625" defaultRowHeight="12.75"/>
  <cols>
    <col min="1" max="1" width="0.5625" style="0" customWidth="1"/>
    <col min="2" max="2" width="6.8515625" style="0" customWidth="1"/>
    <col min="3" max="3" width="8.57421875" style="16" customWidth="1"/>
    <col min="4" max="4" width="33.7109375" style="11" customWidth="1"/>
    <col min="5" max="5" width="36.8515625" style="11" customWidth="1"/>
    <col min="6" max="6" width="0.2890625" style="11" hidden="1" customWidth="1"/>
    <col min="7" max="7" width="28.421875" style="11" hidden="1" customWidth="1"/>
    <col min="8" max="8" width="33.421875" style="11" customWidth="1"/>
    <col min="9" max="9" width="28.28125" style="11" customWidth="1"/>
    <col min="10" max="10" width="25.421875" style="277" customWidth="1"/>
    <col min="11" max="11" width="8.421875" style="11" customWidth="1"/>
    <col min="12" max="12" width="0.71875" style="6" customWidth="1"/>
    <col min="13" max="14" width="1.421875" style="6" hidden="1" customWidth="1"/>
    <col min="15" max="15" width="1.7109375" style="6" hidden="1" customWidth="1"/>
    <col min="16" max="16" width="15.421875" style="6" customWidth="1"/>
    <col min="17" max="16384" width="9.140625" style="6" customWidth="1"/>
  </cols>
  <sheetData>
    <row r="1" spans="4:9" ht="35.25" customHeight="1">
      <c r="D1" s="1926" t="s">
        <v>64</v>
      </c>
      <c r="E1" s="1926"/>
      <c r="F1" s="1926"/>
      <c r="G1" s="1926"/>
      <c r="H1" s="1926"/>
      <c r="I1" s="1926"/>
    </row>
    <row r="2" spans="4:10" ht="4.5" customHeight="1" thickBot="1">
      <c r="D2" s="11">
        <v>24</v>
      </c>
      <c r="E2" s="11">
        <v>24</v>
      </c>
      <c r="F2" s="11">
        <v>11</v>
      </c>
      <c r="G2" s="11">
        <v>2</v>
      </c>
      <c r="H2" s="11">
        <v>24</v>
      </c>
      <c r="I2" s="11">
        <v>19</v>
      </c>
      <c r="J2" s="277">
        <v>18</v>
      </c>
    </row>
    <row r="3" spans="2:13" ht="44.25" customHeight="1" thickBot="1">
      <c r="B3" s="215"/>
      <c r="C3" s="112" t="s">
        <v>79</v>
      </c>
      <c r="D3" s="739" t="s">
        <v>55</v>
      </c>
      <c r="E3" s="741" t="s">
        <v>56</v>
      </c>
      <c r="F3" s="741" t="s">
        <v>57</v>
      </c>
      <c r="G3" s="785" t="s">
        <v>336</v>
      </c>
      <c r="H3" s="740" t="s">
        <v>432</v>
      </c>
      <c r="I3" s="742" t="s">
        <v>138</v>
      </c>
      <c r="J3" s="414" t="s">
        <v>139</v>
      </c>
      <c r="K3" s="743" t="s">
        <v>79</v>
      </c>
      <c r="L3" s="6">
        <v>5</v>
      </c>
      <c r="M3" s="6">
        <v>6</v>
      </c>
    </row>
    <row r="4" spans="1:13" ht="18.75" customHeight="1" thickBot="1">
      <c r="A4">
        <v>1</v>
      </c>
      <c r="B4" s="1859" t="s">
        <v>59</v>
      </c>
      <c r="C4" s="155">
        <v>8</v>
      </c>
      <c r="D4" s="252"/>
      <c r="E4" s="1865" t="str">
        <f>LOOKUP('IM'!$A4*100+$C4,matrix!N$126:N$135,matrix!L$126:L$135)</f>
        <v>Organinė chemija , lab. darbai    [[doc. A. Brukštus, doc. V. Jakubkienė]]    OChL</v>
      </c>
      <c r="F4" s="247"/>
      <c r="G4" s="781"/>
      <c r="H4" s="579"/>
      <c r="I4" s="606"/>
      <c r="J4" s="607"/>
      <c r="K4" s="321">
        <v>8</v>
      </c>
      <c r="L4" s="6" t="e">
        <f>LOOKUP('IM'!$A4*100+$C4,matrix!#REF!,matrix!#REF!)</f>
        <v>#REF!</v>
      </c>
      <c r="M4" s="6" t="str">
        <f>LOOKUP('IM'!$A4*100+$C4,matrix!N$184:N$188,matrix!L$184:L$188)</f>
        <v>E</v>
      </c>
    </row>
    <row r="5" spans="1:13" ht="33" customHeight="1" thickBot="1">
      <c r="A5">
        <v>1</v>
      </c>
      <c r="B5" s="1860"/>
      <c r="C5" s="144">
        <v>9</v>
      </c>
      <c r="D5" s="1865" t="str">
        <f>LOOKUP('IM'!$A5*100+$C5,matrix!N$113:N$124,matrix!L$113:L$124)</f>
        <v>   Fizika , seminaras                 [[doc.V.Aleksa]]    FF, 105a</v>
      </c>
      <c r="E5" s="1900"/>
      <c r="F5" s="196"/>
      <c r="G5" s="787"/>
      <c r="H5" s="580"/>
      <c r="I5" s="1974" t="str">
        <f>LOOKUP('IM'!$A5*100+$C5,matrix!N$163:N$179,matrix!L$163:L$179)</f>
        <v> Fizika , lab. darbai    [[lekt. L. Dagys]]   FF, 424 kab.  III R</v>
      </c>
      <c r="J5" s="1975"/>
      <c r="K5" s="322">
        <v>9</v>
      </c>
      <c r="L5" s="6" t="e">
        <f>LOOKUP('IM'!$A5*100+$C5,matrix!#REF!,matrix!#REF!)</f>
        <v>#REF!</v>
      </c>
      <c r="M5" s="6" t="str">
        <f>LOOKUP('IM'!$A5*100+$C5,matrix!N$184:N$188,matrix!L$184:L$188)</f>
        <v>E</v>
      </c>
    </row>
    <row r="6" spans="1:18" ht="30.75" customHeight="1" thickBot="1">
      <c r="A6">
        <v>1</v>
      </c>
      <c r="B6" s="1860"/>
      <c r="C6" s="184">
        <v>10</v>
      </c>
      <c r="D6" s="1866"/>
      <c r="E6" s="1900"/>
      <c r="F6" s="251"/>
      <c r="G6" s="336"/>
      <c r="H6" s="1936" t="str">
        <f>LOOKUP('IM'!$A6*100+$C6,matrix!N$136:N$149,matrix!L$136:L$149)</f>
        <v>Organinė chemija, seminaras   [[lekt. I. Karpavičienė]]   OChA</v>
      </c>
      <c r="I6" s="1976"/>
      <c r="J6" s="1977"/>
      <c r="K6" s="239">
        <v>10</v>
      </c>
      <c r="L6" s="6" t="e">
        <f>LOOKUP('IM'!$A6*100+$C6,matrix!#REF!,matrix!#REF!)</f>
        <v>#REF!</v>
      </c>
      <c r="M6" s="6" t="str">
        <f>LOOKUP('IM'!$A6*100+$C6,matrix!N$184:N$188,matrix!L$184:L$188)</f>
        <v>E</v>
      </c>
      <c r="R6" s="217"/>
    </row>
    <row r="7" spans="1:13" ht="42" customHeight="1" thickBot="1">
      <c r="A7">
        <v>1</v>
      </c>
      <c r="B7" s="1860"/>
      <c r="C7" s="137">
        <v>11</v>
      </c>
      <c r="D7" s="203"/>
      <c r="E7" s="1866"/>
      <c r="F7" s="1960" t="str">
        <f>LOOKUP('IM'!$A7*100+$C7,matrix!N$150:N$162,matrix!L$150:L$162)</f>
        <v>  Fizika , seminaras                       [[doc.V.Aleksa]]    FF, 105a</v>
      </c>
      <c r="G7" s="1986"/>
      <c r="H7" s="1937"/>
      <c r="I7" s="1976"/>
      <c r="J7" s="1977"/>
      <c r="K7" s="134">
        <v>11</v>
      </c>
      <c r="L7" s="102" t="e">
        <f>LOOKUP('IM'!$A7*100+$C7,matrix!#REF!,matrix!#REF!)</f>
        <v>#REF!</v>
      </c>
      <c r="M7" s="6" t="str">
        <f>LOOKUP('IM'!$A7*100+$C7,matrix!N$184:N$188,matrix!L$184:L$188)</f>
        <v>E</v>
      </c>
    </row>
    <row r="8" spans="1:13" ht="36" customHeight="1" thickBot="1">
      <c r="A8">
        <v>1</v>
      </c>
      <c r="B8" s="1860"/>
      <c r="C8" s="143">
        <v>12</v>
      </c>
      <c r="D8" s="1934"/>
      <c r="E8" s="1865" t="str">
        <f>LOOKUP('IM'!$A8*100+$C8,matrix!N$126:N$135,matrix!L$126:L$135)</f>
        <v>Organinė chemija , seminaras  [[prof. V. Masevičius]]    TChA</v>
      </c>
      <c r="F8" s="1962"/>
      <c r="G8" s="1990"/>
      <c r="H8" s="1936" t="str">
        <f>LOOKUP('IM'!$A9*100+$C9,matrix!N$136:N$149,matrix!L$136:L$149)</f>
        <v>Organinė chemija, lab. darbai   [[lekt. I. Karpavičienė, doc. R. Vaitkus]]   OChL</v>
      </c>
      <c r="I8" s="1978"/>
      <c r="J8" s="1979"/>
      <c r="K8" s="323">
        <v>12</v>
      </c>
      <c r="L8" s="6" t="e">
        <f>LOOKUP('IM'!$A8*100+$C8,matrix!#REF!,matrix!#REF!)</f>
        <v>#REF!</v>
      </c>
      <c r="M8" s="6" t="str">
        <f>LOOKUP('IM'!$A8*100+$C8,matrix!N$184:N$188,matrix!L$184:L$188)</f>
        <v>E</v>
      </c>
    </row>
    <row r="9" spans="1:13" ht="38.25" customHeight="1" thickBot="1">
      <c r="A9">
        <v>1</v>
      </c>
      <c r="B9" s="1860"/>
      <c r="C9" s="144">
        <v>13</v>
      </c>
      <c r="D9" s="1935"/>
      <c r="E9" s="1866"/>
      <c r="F9" s="1960" t="str">
        <f>LOOKUP('IM'!$A9*100+$C9,matrix!N$150:N$162,matrix!L$150:L$162)</f>
        <v>Fizika , lab. darbai  (1/2 gr. 1/2 sav)         [[doc.A.Gruodis]]    FF,424 kab. III R</v>
      </c>
      <c r="G9" s="1986"/>
      <c r="H9" s="1959"/>
      <c r="I9" s="1980" t="str">
        <f>LOOKUP('IM'!$A9*100+$C9,matrix!N$163:N$179,matrix!L$163:L$179)</f>
        <v>  Fizika, seminaras     [[doc.V.Aleksa]]    FF, 105a</v>
      </c>
      <c r="J9" s="1981"/>
      <c r="K9" s="282">
        <v>13</v>
      </c>
      <c r="L9" s="6" t="e">
        <f>LOOKUP('IM'!$A9*100+$C9,matrix!#REF!,matrix!#REF!)</f>
        <v>#REF!</v>
      </c>
      <c r="M9" s="6" t="str">
        <f>LOOKUP('IM'!$A9*100+$C9,matrix!N$184:N$188,matrix!L$184:L$188)</f>
        <v>E</v>
      </c>
    </row>
    <row r="10" spans="1:13" ht="34.5" customHeight="1" thickBot="1">
      <c r="A10">
        <v>1</v>
      </c>
      <c r="B10" s="1860"/>
      <c r="C10" s="136">
        <v>14</v>
      </c>
      <c r="D10" s="1887" t="str">
        <f>LOOKUP('IM'!$A10*100+$C11,matrix!N$115:N$190,matrix!L$115:L$190)</f>
        <v>Kvantinė chemija   [[doc.L. Vilčiauskas]]  NChA</v>
      </c>
      <c r="E10" s="1951"/>
      <c r="F10" s="1987"/>
      <c r="G10" s="1988"/>
      <c r="H10" s="1959"/>
      <c r="I10" s="1982"/>
      <c r="J10" s="1983"/>
      <c r="K10" s="188">
        <v>14</v>
      </c>
      <c r="L10" s="6" t="e">
        <f>LOOKUP('IM'!$A10*100+$C10,matrix!#REF!,matrix!#REF!)</f>
        <v>#REF!</v>
      </c>
      <c r="M10" s="6" t="str">
        <f>LOOKUP('IM'!$A10*100+$C10,matrix!N$184:N$188,matrix!L$184:L$188)</f>
        <v>E</v>
      </c>
    </row>
    <row r="11" spans="1:13" ht="21" customHeight="1" thickBot="1">
      <c r="A11">
        <v>1</v>
      </c>
      <c r="B11" s="1860"/>
      <c r="C11" s="96">
        <v>15</v>
      </c>
      <c r="D11" s="1952"/>
      <c r="E11" s="1953"/>
      <c r="F11" s="1987"/>
      <c r="G11" s="1988"/>
      <c r="H11" s="1956"/>
      <c r="I11" s="316"/>
      <c r="J11" s="325"/>
      <c r="K11" s="93">
        <v>15</v>
      </c>
      <c r="L11" s="6" t="e">
        <f>LOOKUP('IM'!$A11*100+$C11,matrix!#REF!,matrix!#REF!)</f>
        <v>#REF!</v>
      </c>
      <c r="M11" s="6" t="str">
        <f>LOOKUP('IM'!$A11*100+$C11,matrix!N$184:N$188,matrix!L$184:L$188)</f>
        <v>E</v>
      </c>
    </row>
    <row r="12" spans="1:13" ht="46.5" customHeight="1" thickBot="1">
      <c r="A12">
        <v>1</v>
      </c>
      <c r="B12" s="1860"/>
      <c r="C12" s="320">
        <v>16</v>
      </c>
      <c r="D12" s="1991" t="s">
        <v>828</v>
      </c>
      <c r="E12" s="1888"/>
      <c r="F12" s="1989"/>
      <c r="G12" s="1989"/>
      <c r="H12" s="1586"/>
      <c r="I12" s="1840" t="str">
        <f>LOOKUP('IM'!$A12*100+$C12,matrix!N$163:N$179,matrix!L$163:L$179)</f>
        <v>Organinė chemija, lab. darbai     [[prof. V. Masevičius, asist. S. Višniakova]]   OChL</v>
      </c>
      <c r="J12" s="278"/>
      <c r="K12" s="190">
        <v>16</v>
      </c>
      <c r="L12" s="6" t="e">
        <f>LOOKUP('IM'!$A12*100+$C12,matrix!#REF!,matrix!#REF!)</f>
        <v>#REF!</v>
      </c>
      <c r="M12" s="6" t="str">
        <f>LOOKUP('IM'!$A12*100+$C12,matrix!N$184:N$188,matrix!L$184:L$188)</f>
        <v>E</v>
      </c>
    </row>
    <row r="13" spans="1:11" ht="27.75" customHeight="1" thickBot="1">
      <c r="A13">
        <v>1</v>
      </c>
      <c r="B13" s="1860"/>
      <c r="C13" s="210">
        <v>17</v>
      </c>
      <c r="D13" s="2011" t="s">
        <v>829</v>
      </c>
      <c r="E13" s="2014"/>
      <c r="F13" s="2014"/>
      <c r="G13" s="2014"/>
      <c r="H13" s="2015"/>
      <c r="I13" s="1984"/>
      <c r="J13" s="702"/>
      <c r="K13" s="701">
        <v>17</v>
      </c>
    </row>
    <row r="14" spans="1:11" ht="27.75" customHeight="1" thickBot="1">
      <c r="A14">
        <v>1</v>
      </c>
      <c r="B14" s="1860"/>
      <c r="C14" s="320">
        <v>18</v>
      </c>
      <c r="D14" s="2011" t="s">
        <v>848</v>
      </c>
      <c r="E14" s="2012"/>
      <c r="F14" s="2012"/>
      <c r="G14" s="2012"/>
      <c r="H14" s="2013"/>
      <c r="I14" s="1984"/>
      <c r="J14" s="700"/>
      <c r="K14" s="701">
        <v>18</v>
      </c>
    </row>
    <row r="15" spans="1:13" ht="15" customHeight="1" thickBot="1">
      <c r="A15">
        <v>1</v>
      </c>
      <c r="B15" s="1864"/>
      <c r="C15" s="144">
        <v>19</v>
      </c>
      <c r="D15" s="1587"/>
      <c r="E15" s="1587"/>
      <c r="F15" s="1588"/>
      <c r="G15" s="1589"/>
      <c r="H15" s="1590"/>
      <c r="I15" s="1985"/>
      <c r="J15" s="279"/>
      <c r="K15" s="180">
        <v>19</v>
      </c>
      <c r="L15" s="6" t="e">
        <f>LOOKUP('IM'!$A13*100+$C15,matrix!#REF!,matrix!#REF!)</f>
        <v>#REF!</v>
      </c>
      <c r="M15" s="6" t="str">
        <f>LOOKUP('IM'!$A13*100+$C15,matrix!N$184:N$188,matrix!L$184:L$188)</f>
        <v>E</v>
      </c>
    </row>
    <row r="16" spans="2:13" ht="12" customHeight="1" thickBot="1">
      <c r="B16" s="171"/>
      <c r="C16" s="172"/>
      <c r="D16" s="173"/>
      <c r="E16" s="173"/>
      <c r="F16" s="173"/>
      <c r="G16" s="173"/>
      <c r="H16" s="173"/>
      <c r="I16" s="173"/>
      <c r="J16" s="280"/>
      <c r="K16" s="174"/>
      <c r="L16" s="6" t="e">
        <f>LOOKUP('IM'!$A18*100+$C16,matrix!#REF!,matrix!#REF!)</f>
        <v>#REF!</v>
      </c>
      <c r="M16" s="6" t="str">
        <f>LOOKUP('IM'!$A18*100+$C16,matrix!N$184:N$188,matrix!L$184:L$188)</f>
        <v>E</v>
      </c>
    </row>
    <row r="17" spans="1:13" ht="18.75" customHeight="1">
      <c r="A17">
        <v>2</v>
      </c>
      <c r="B17" s="1859" t="s">
        <v>60</v>
      </c>
      <c r="C17" s="143">
        <v>8</v>
      </c>
      <c r="D17" s="1938" t="str">
        <f>LOOKUP('IM'!$A17*100+$C17,matrix!N$184:N$188,matrix!L$184:L$188)</f>
        <v>Fizika   [[doc. A.Gruodis]]  FF, DFA</v>
      </c>
      <c r="E17" s="1939"/>
      <c r="F17" s="1939"/>
      <c r="G17" s="1939"/>
      <c r="H17" s="1939"/>
      <c r="I17" s="1939"/>
      <c r="J17" s="1940"/>
      <c r="K17" s="150">
        <v>8</v>
      </c>
      <c r="L17" s="6" t="e">
        <f>LOOKUP('IM'!$A19*100+$C17,matrix!#REF!,matrix!#REF!)</f>
        <v>#REF!</v>
      </c>
      <c r="M17" s="6" t="str">
        <f>LOOKUP('IM'!$A19*100+$C17,matrix!N$184:N$188,matrix!L$184:L$188)</f>
        <v>Fizika   [[doc. A.Gruodis]]  FF, DFA</v>
      </c>
    </row>
    <row r="18" spans="1:19" ht="21" customHeight="1">
      <c r="A18">
        <v>2</v>
      </c>
      <c r="B18" s="1904"/>
      <c r="C18" s="154">
        <v>9</v>
      </c>
      <c r="D18" s="1941"/>
      <c r="E18" s="1942"/>
      <c r="F18" s="1942"/>
      <c r="G18" s="1942"/>
      <c r="H18" s="1942"/>
      <c r="I18" s="1942"/>
      <c r="J18" s="1943"/>
      <c r="K18" s="340">
        <v>9</v>
      </c>
      <c r="L18" s="6" t="e">
        <f>LOOKUP('IM'!$A20*100+$C18,matrix!#REF!,matrix!#REF!)</f>
        <v>#REF!</v>
      </c>
      <c r="M18" s="6" t="str">
        <f>LOOKUP('IM'!$A20*100+$C18,matrix!N$184:N$188,matrix!L$184:L$188)</f>
        <v>Fizika   [[doc. A.Gruodis]]  FF, DFA</v>
      </c>
      <c r="P18" s="445"/>
      <c r="Q18" s="18"/>
      <c r="R18" s="18"/>
      <c r="S18" s="18"/>
    </row>
    <row r="19" spans="1:13" ht="21" customHeight="1" thickBot="1">
      <c r="A19">
        <v>2</v>
      </c>
      <c r="B19" s="1904"/>
      <c r="C19" s="144">
        <v>10</v>
      </c>
      <c r="D19" s="1944"/>
      <c r="E19" s="1945"/>
      <c r="F19" s="1945"/>
      <c r="G19" s="1945"/>
      <c r="H19" s="1945"/>
      <c r="I19" s="1945"/>
      <c r="J19" s="1946"/>
      <c r="K19" s="151">
        <v>10</v>
      </c>
      <c r="L19" s="6" t="e">
        <f>LOOKUP('IM'!$A21*100+$C19,matrix!#REF!,matrix!#REF!)</f>
        <v>#REF!</v>
      </c>
      <c r="M19" s="6" t="str">
        <f>LOOKUP('IM'!$A21*100+$C19,matrix!N$184:N$188,matrix!L$184:L$188)</f>
        <v>Fizika   [[doc. A.Gruodis]]  FF, DFA</v>
      </c>
    </row>
    <row r="20" spans="1:13" ht="24.75" customHeight="1" thickBot="1">
      <c r="A20">
        <v>2</v>
      </c>
      <c r="B20" s="1904"/>
      <c r="C20" s="139">
        <v>11</v>
      </c>
      <c r="D20" s="1865" t="str">
        <f>LOOKUP('IM'!$A20*100+$C21,matrix!N$113:N$124,matrix!L$113:L$124)</f>
        <v>Fizika, lab.darbai (1/2 gr., 1/2 sav.)   [[doc.V.Urbonienė]]    FF,424 kab. III R</v>
      </c>
      <c r="E20" s="1865" t="str">
        <f>LOOKUP('IM'!$A20*100+$C20,matrix!N$126:N$135,matrix!L$126:L$135)</f>
        <v>    Fizika , seminaras                      [[doc.V.Aleksa]]    FF,105a</v>
      </c>
      <c r="F20" s="1856" t="str">
        <f>LOOKUP('IM'!$A23*100+$C21,matrix!N$150:N$162,matrix!L$150:L$162)</f>
        <v>11,15 val. Organinė chemija , lab. darbai  [[prof. I.Čikotienė ]]   OChL</v>
      </c>
      <c r="G20" s="1947"/>
      <c r="H20" s="579"/>
      <c r="I20" s="664"/>
      <c r="J20" s="1927" t="str">
        <f>LOOKUP('IM'!$A21*100+$C20,matrix!N$163:N$179,matrix!L$163:L$179)</f>
        <v> Kvantinė chemija, seminaras   [[lekt.K.Aidas]]   FF, 704 aud.</v>
      </c>
      <c r="K20" s="93">
        <v>11</v>
      </c>
      <c r="L20" s="6" t="e">
        <f>LOOKUP('IM'!$A22*100+$C20,matrix!#REF!,matrix!#REF!)</f>
        <v>#REF!</v>
      </c>
      <c r="M20" s="6" t="str">
        <f>LOOKUP('IM'!$A22*100+$C20,matrix!N$184:N$188,matrix!L$184:L$188)</f>
        <v>E</v>
      </c>
    </row>
    <row r="21" spans="1:16" ht="39" customHeight="1" thickBot="1">
      <c r="A21">
        <v>2</v>
      </c>
      <c r="B21" s="1904"/>
      <c r="C21" s="143">
        <v>12</v>
      </c>
      <c r="D21" s="1900"/>
      <c r="E21" s="1866"/>
      <c r="F21" s="1948"/>
      <c r="G21" s="1949"/>
      <c r="H21" s="580"/>
      <c r="I21" s="1080"/>
      <c r="J21" s="1928"/>
      <c r="K21" s="179">
        <v>12</v>
      </c>
      <c r="L21" s="6" t="e">
        <f>LOOKUP('IM'!$A23*100+$C21,matrix!#REF!,matrix!#REF!)</f>
        <v>#REF!</v>
      </c>
      <c r="M21" s="6" t="str">
        <f>LOOKUP('IM'!$A23*100+$C21,matrix!N$184:N$188,matrix!L$184:L$188)</f>
        <v>E</v>
      </c>
      <c r="P21" s="1349"/>
    </row>
    <row r="22" spans="1:13" ht="24.75" customHeight="1" thickBot="1">
      <c r="A22">
        <v>2</v>
      </c>
      <c r="B22" s="1904"/>
      <c r="C22" s="147">
        <v>13</v>
      </c>
      <c r="D22" s="1900"/>
      <c r="E22" s="778"/>
      <c r="F22" s="1948"/>
      <c r="G22" s="1949"/>
      <c r="H22" s="1936" t="str">
        <f>LOOKUP('IM'!$A20*100+$C22,matrix!N$136:N$149,matrix!L$136:L$149)</f>
        <v>Fizika, seminaras   [[doc.V.Aleksa]]    FF,105a</v>
      </c>
      <c r="I22" s="1929" t="str">
        <f>LOOKUP('IM'!$A22*100+$C22,matrix!N$163:N$179,matrix!L$163:L$179)</f>
        <v>  Kvantinė chemija, seminaras         [[lekt. K.Aidas]]   FF, 704 aud.</v>
      </c>
      <c r="J22" s="1101"/>
      <c r="K22" s="181">
        <v>13</v>
      </c>
      <c r="L22" s="6" t="e">
        <f>LOOKUP('IM'!$A24*100+$C22,matrix!#REF!,matrix!#REF!)</f>
        <v>#REF!</v>
      </c>
      <c r="M22" s="6" t="str">
        <f>LOOKUP('IM'!$A24*100+$C22,matrix!N$184:N$188,matrix!L$184:L$188)</f>
        <v>E</v>
      </c>
    </row>
    <row r="23" spans="1:13" ht="51" customHeight="1" thickBot="1">
      <c r="A23">
        <v>2</v>
      </c>
      <c r="B23" s="1904"/>
      <c r="C23" s="207">
        <v>14</v>
      </c>
      <c r="D23" s="1866"/>
      <c r="E23" s="786"/>
      <c r="F23" s="1857"/>
      <c r="G23" s="1950"/>
      <c r="H23" s="1956"/>
      <c r="I23" s="1930"/>
      <c r="J23" s="1102"/>
      <c r="K23" s="186">
        <v>14</v>
      </c>
      <c r="L23" s="6" t="e">
        <f>LOOKUP('IM'!$A28*100+$C23,matrix!#REF!,matrix!#REF!)</f>
        <v>#REF!</v>
      </c>
      <c r="M23" s="6" t="str">
        <f>LOOKUP('IM'!$A28*100+$C23,matrix!N$184:N$188,matrix!L$184:L$188)</f>
        <v>E</v>
      </c>
    </row>
    <row r="24" spans="1:13" ht="34.5" customHeight="1" thickBot="1">
      <c r="A24">
        <v>2</v>
      </c>
      <c r="B24" s="1904"/>
      <c r="C24" s="136">
        <v>15</v>
      </c>
      <c r="D24" s="1865" t="str">
        <f>LOOKUP('IM'!$A24*100+$C25,matrix!N$113:N$124,matrix!L$113:L$124)</f>
        <v>15,30 val.Organinė chemija , lab. darbai    [[doc. J. Dodonova, lekt. G.Petraitytė]]   OChL</v>
      </c>
      <c r="E24" s="778"/>
      <c r="F24" s="276"/>
      <c r="G24" s="532"/>
      <c r="H24" s="1936" t="str">
        <f>LOOKUP('IM'!$A22*100+$C24,matrix!N$136:N$149,matrix!L$136:L$149)</f>
        <v>Fizika, lab.darbai 1/2 gr. 1/2 sav.   [[doc.V.Urbonienė]]    FF,424 kab. III R</v>
      </c>
      <c r="I24" s="583"/>
      <c r="J24" s="203"/>
      <c r="K24" s="111">
        <v>15</v>
      </c>
      <c r="L24" s="6" t="e">
        <f>LOOKUP('IM'!#REF!*100+$C24,matrix!#REF!,matrix!#REF!)</f>
        <v>#REF!</v>
      </c>
      <c r="M24" s="6" t="e">
        <f>LOOKUP('IM'!#REF!*100+$C24,matrix!N$184:N$188,matrix!L$184:L$188)</f>
        <v>#REF!</v>
      </c>
    </row>
    <row r="25" spans="1:13" ht="27" customHeight="1" thickBot="1">
      <c r="A25">
        <v>2</v>
      </c>
      <c r="B25" s="1904"/>
      <c r="C25" s="144">
        <v>16</v>
      </c>
      <c r="D25" s="1918"/>
      <c r="E25" s="786"/>
      <c r="F25" s="531"/>
      <c r="G25" s="1931" t="str">
        <f>LOOKUP('IM'!$A26*100+$C25,matrix!N$150:N$162,matrix!L$150:L$162)</f>
        <v>Muziejinių rinkimų ir dailės kūrinių technologijų istorija, paskaita ir seminaras      [[prof.J.Senvaitienė]] GRC</v>
      </c>
      <c r="H25" s="1955"/>
      <c r="I25" s="362"/>
      <c r="J25" s="703"/>
      <c r="K25" s="145">
        <v>16</v>
      </c>
      <c r="L25" s="6" t="e">
        <f>LOOKUP('IM'!$A29*100+$C25,matrix!#REF!,matrix!#REF!)</f>
        <v>#REF!</v>
      </c>
      <c r="M25" s="6" t="e">
        <f>LOOKUP('IM'!$A29*100+$C25,matrix!N$184:N$188,matrix!L$184:L$188)</f>
        <v>#N/A</v>
      </c>
    </row>
    <row r="26" spans="1:13" ht="18" customHeight="1" thickBot="1">
      <c r="A26">
        <v>2</v>
      </c>
      <c r="B26" s="1904"/>
      <c r="C26" s="155">
        <v>17</v>
      </c>
      <c r="D26" s="1918"/>
      <c r="E26" s="778"/>
      <c r="F26" s="581"/>
      <c r="G26" s="1932"/>
      <c r="H26" s="1955"/>
      <c r="I26" s="411"/>
      <c r="J26" s="704"/>
      <c r="K26" s="151">
        <v>17</v>
      </c>
      <c r="L26" s="6" t="e">
        <f>LOOKUP('IM'!$A30*100+$C26,matrix!#REF!,matrix!#REF!)</f>
        <v>#REF!</v>
      </c>
      <c r="M26" s="6" t="str">
        <f>LOOKUP('IM'!$A30*100+$C26,matrix!N$184:N$188,matrix!L$184:L$188)</f>
        <v>E</v>
      </c>
    </row>
    <row r="27" spans="2:11" ht="18" customHeight="1" thickBot="1">
      <c r="B27" s="1904"/>
      <c r="C27" s="320">
        <v>18</v>
      </c>
      <c r="D27" s="1870"/>
      <c r="E27" s="198"/>
      <c r="F27" s="552"/>
      <c r="G27" s="1933"/>
      <c r="H27" s="1937"/>
      <c r="I27" s="578"/>
      <c r="J27" s="553"/>
      <c r="K27" s="151">
        <v>18</v>
      </c>
    </row>
    <row r="28" spans="1:13" ht="17.25" customHeight="1" thickBot="1">
      <c r="A28">
        <v>2</v>
      </c>
      <c r="B28" s="1954"/>
      <c r="C28" s="96">
        <v>19</v>
      </c>
      <c r="D28" s="1648"/>
      <c r="E28" s="126"/>
      <c r="F28" s="194"/>
      <c r="G28" s="1086"/>
      <c r="H28" s="194"/>
      <c r="I28" s="411"/>
      <c r="J28" s="195"/>
      <c r="K28" s="93">
        <v>19</v>
      </c>
      <c r="L28" s="6" t="e">
        <f>LOOKUP('IM'!$A31*100+$C28,matrix!#REF!,matrix!#REF!)</f>
        <v>#REF!</v>
      </c>
      <c r="M28" s="6" t="str">
        <f>LOOKUP('IM'!$A31*100+$C28,matrix!N$184:N$188,matrix!L$184:L$188)</f>
        <v>E</v>
      </c>
    </row>
    <row r="29" spans="2:13" ht="12" customHeight="1" thickBot="1">
      <c r="B29" s="171"/>
      <c r="C29" s="175"/>
      <c r="D29" s="176"/>
      <c r="E29" s="176"/>
      <c r="F29" s="177"/>
      <c r="G29" s="699"/>
      <c r="H29" s="176"/>
      <c r="I29" s="177"/>
      <c r="J29" s="281"/>
      <c r="K29" s="174"/>
      <c r="L29" s="6" t="e">
        <f>LOOKUP('IM'!$A32*100+$C29,matrix!#REF!,matrix!#REF!)</f>
        <v>#REF!</v>
      </c>
      <c r="M29" s="6" t="str">
        <f>LOOKUP('IM'!$A32*100+$C29,matrix!N$184:N$188,matrix!L$184:L$188)</f>
        <v>E</v>
      </c>
    </row>
    <row r="30" spans="1:16" ht="19.5" customHeight="1" thickBot="1">
      <c r="A30">
        <v>3</v>
      </c>
      <c r="B30" s="1859" t="s">
        <v>61</v>
      </c>
      <c r="C30" s="157">
        <v>8</v>
      </c>
      <c r="D30" s="2000" t="str">
        <f>LOOKUP('IM'!$A30*100+$C30,matrix!N$113:N$124,matrix!L$113:L$124)</f>
        <v> Kvantinė chemija , seminaras  [[doc. L. Vilčiauskas]]  FChA</v>
      </c>
      <c r="E30" s="1322"/>
      <c r="F30" s="1227"/>
      <c r="G30" s="1226"/>
      <c r="H30" s="510"/>
      <c r="I30" s="1104"/>
      <c r="J30" s="1105"/>
      <c r="K30" s="149">
        <v>8</v>
      </c>
      <c r="L30" s="6" t="e">
        <f>LOOKUP('IM'!$A33*100+$C30,matrix!#REF!,matrix!#REF!)</f>
        <v>#REF!</v>
      </c>
      <c r="M30" s="6" t="str">
        <f>LOOKUP('IM'!$A33*100+$C30,matrix!N$184:N$188,matrix!L$184:L$188)</f>
        <v>E</v>
      </c>
      <c r="P30" s="445"/>
    </row>
    <row r="31" spans="1:13" ht="47.25" customHeight="1" thickBot="1">
      <c r="A31">
        <v>3</v>
      </c>
      <c r="B31" s="1904"/>
      <c r="C31" s="158">
        <v>9</v>
      </c>
      <c r="D31" s="2001"/>
      <c r="E31" s="193"/>
      <c r="F31" s="1225"/>
      <c r="G31" s="399"/>
      <c r="H31" s="542"/>
      <c r="I31" s="1964" t="str">
        <f>LOOKUP('IM'!$A32*100+$C31,matrix!N$163:N$179,matrix!L$163:L$179)</f>
        <v>Bioorganinė chemija  [[prof.S.Serva]]  JGMC, R105 aud.</v>
      </c>
      <c r="J31" s="1965"/>
      <c r="K31" s="180">
        <v>9</v>
      </c>
      <c r="L31" s="6" t="e">
        <f>LOOKUP('IM'!$A34*100+$C31,matrix!#REF!,matrix!#REF!)</f>
        <v>#REF!</v>
      </c>
      <c r="M31" s="6" t="str">
        <f>LOOKUP('IM'!$A34*100+$C31,matrix!N$184:N$188,matrix!L$184:L$188)</f>
        <v>E</v>
      </c>
    </row>
    <row r="32" spans="1:12" ht="24.75" customHeight="1" thickBot="1">
      <c r="A32">
        <v>3</v>
      </c>
      <c r="B32" s="1904"/>
      <c r="C32" s="705">
        <v>10</v>
      </c>
      <c r="D32" s="1328"/>
      <c r="E32" s="1865" t="str">
        <f>LOOKUP('IM'!$A32*100+$C32,matrix!N$126:N$135,matrix!L$126:L$135)</f>
        <v> Kvantinė chemija , seminaras[[doc. L. Vilčiauskas]]  TGA</v>
      </c>
      <c r="F32" s="1856" t="str">
        <f>LOOKUP('IM'!$A33*100+$C32,matrix!N$150:N$162,matrix!L$150:L$162)</f>
        <v>   Organinė chemija , seminaras   [prof.E.Orentas]]   ASA</v>
      </c>
      <c r="G32" s="1947"/>
      <c r="H32" s="91"/>
      <c r="I32" s="1964"/>
      <c r="J32" s="1965"/>
      <c r="K32" s="213">
        <v>10</v>
      </c>
      <c r="L32" s="6" t="e">
        <f>LOOKUP('IM'!$A35*100+$C32,matrix!#REF!,matrix!#REF!)</f>
        <v>#REF!</v>
      </c>
    </row>
    <row r="33" spans="1:13" ht="48" customHeight="1" thickBot="1">
      <c r="A33">
        <v>3</v>
      </c>
      <c r="B33" s="1904"/>
      <c r="C33" s="160">
        <v>11</v>
      </c>
      <c r="D33" s="72"/>
      <c r="E33" s="1866"/>
      <c r="F33" s="1857"/>
      <c r="G33" s="1950"/>
      <c r="H33" s="72"/>
      <c r="I33" s="1966"/>
      <c r="J33" s="1967"/>
      <c r="K33" s="211">
        <v>11</v>
      </c>
      <c r="L33" s="6" t="e">
        <f>LOOKUP('IM'!$A36*100+$C33,matrix!#REF!,matrix!#REF!)</f>
        <v>#REF!</v>
      </c>
      <c r="M33" s="6" t="str">
        <f>LOOKUP('IM'!$A36*100+$C33,matrix!N$184:N$188,matrix!L$184:L$188)</f>
        <v>E</v>
      </c>
    </row>
    <row r="34" spans="1:19" ht="27" customHeight="1" thickBot="1">
      <c r="A34">
        <v>3</v>
      </c>
      <c r="B34" s="1904"/>
      <c r="C34" s="706">
        <v>12</v>
      </c>
      <c r="D34" s="1992" t="str">
        <f>LOOKUP('IM'!$A37*100+$C34,matrix!N$184:N$188,matrix!L$184:L$188)</f>
        <v>Organinė chemija    [[prof. E.Orentas ]]   KDA</v>
      </c>
      <c r="E34" s="1993"/>
      <c r="F34" s="1993"/>
      <c r="G34" s="1993"/>
      <c r="H34" s="1994"/>
      <c r="I34" s="1078"/>
      <c r="J34" s="1088"/>
      <c r="K34" s="284">
        <v>12</v>
      </c>
      <c r="L34" s="6" t="e">
        <f>LOOKUP('IM'!$A37*100+$C34,matrix!#REF!,matrix!#REF!)</f>
        <v>#REF!</v>
      </c>
      <c r="M34" s="6" t="str">
        <f>LOOKUP('IM'!$A37*100+$C34,matrix!N$184:N$188,matrix!L$184:L$188)</f>
        <v>Organinė chemija    [[prof. E.Orentas ]]   KDA</v>
      </c>
      <c r="S34" s="18"/>
    </row>
    <row r="35" spans="1:13" ht="30.75" customHeight="1" thickBot="1">
      <c r="A35">
        <v>3</v>
      </c>
      <c r="B35" s="1904"/>
      <c r="C35" s="707">
        <v>13</v>
      </c>
      <c r="D35" s="1995"/>
      <c r="E35" s="1996"/>
      <c r="F35" s="1996"/>
      <c r="G35" s="1996"/>
      <c r="H35" s="1997"/>
      <c r="I35" s="1087"/>
      <c r="J35" s="1103"/>
      <c r="K35" s="663">
        <v>13</v>
      </c>
      <c r="L35" s="6" t="e">
        <f>LOOKUP('IM'!#REF!*100+$C35,matrix!#REF!,matrix!#REF!)</f>
        <v>#REF!</v>
      </c>
      <c r="M35" s="6" t="str">
        <f>LOOKUP('IM'!$A39*100+$C35,matrix!N$184:N$188,matrix!L$184:L$188)</f>
        <v>Organinė chemija    [[prof. E.Orentas ]]   KDA</v>
      </c>
    </row>
    <row r="36" spans="1:13" ht="21" customHeight="1" thickBot="1">
      <c r="A36">
        <v>3</v>
      </c>
      <c r="B36" s="1904"/>
      <c r="C36" s="447">
        <v>14</v>
      </c>
      <c r="D36" s="548"/>
      <c r="E36" s="786"/>
      <c r="F36" s="1960" t="str">
        <f>LOOKUP('IM'!$A36*100+$C36,matrix!N$150:N$162,matrix!L$150:L$162)</f>
        <v>Kvantinė chemija, seminaras  [[doc. L. Vilčiauskas]]  TGA</v>
      </c>
      <c r="G36" s="1961"/>
      <c r="H36" s="1998" t="str">
        <f>LOOKUP('IM'!$A35*100+$C37,matrix!N$136:N$149,matrix!L$136:L$149)</f>
        <v>Kvantinė chemija        [[lekt. K.Aidas]]   KDA</v>
      </c>
      <c r="I36" s="1968" t="str">
        <f>LOOKUP('IM'!$A38*100+$C37,matrix!N$163:N$179,matrix!L$163:L$179)</f>
        <v> Kvantinė chemija       [[lekt.K.Aidas]]   KDA</v>
      </c>
      <c r="J36" s="1969"/>
      <c r="K36" s="187">
        <v>14</v>
      </c>
      <c r="L36" s="6" t="e">
        <f>LOOKUP('IM'!#REF!*100+$C36,matrix!#REF!,matrix!#REF!)</f>
        <v>#REF!</v>
      </c>
      <c r="M36" s="6" t="str">
        <f>LOOKUP('IM'!$A40*100+$C36,matrix!N$184:N$188,matrix!L$184:L$188)</f>
        <v>E</v>
      </c>
    </row>
    <row r="37" spans="1:16" ht="39" customHeight="1" thickBot="1">
      <c r="A37">
        <v>3</v>
      </c>
      <c r="B37" s="1904"/>
      <c r="C37" s="448">
        <v>15</v>
      </c>
      <c r="D37" s="687"/>
      <c r="E37" s="778"/>
      <c r="F37" s="1962"/>
      <c r="G37" s="1963"/>
      <c r="H37" s="1999"/>
      <c r="I37" s="1970"/>
      <c r="J37" s="1971"/>
      <c r="K37" s="134">
        <v>15</v>
      </c>
      <c r="L37" s="6" t="e">
        <f>LOOKUP('IM'!$A37*100+$C37,matrix!#REF!,matrix!#REF!)</f>
        <v>#REF!</v>
      </c>
      <c r="M37" s="6" t="str">
        <f>LOOKUP('IM'!$A41*100+$C37,matrix!N$184:N$188,matrix!L$184:L$188)</f>
        <v>E</v>
      </c>
      <c r="P37" s="558"/>
    </row>
    <row r="38" spans="1:13" ht="23.25" customHeight="1" thickBot="1">
      <c r="A38">
        <v>3</v>
      </c>
      <c r="B38" s="1904"/>
      <c r="C38" s="708">
        <v>16</v>
      </c>
      <c r="D38" s="91"/>
      <c r="E38" s="737"/>
      <c r="F38" s="661"/>
      <c r="G38" s="91"/>
      <c r="H38" s="1936" t="str">
        <f>LOOKUP('IM'!$A37*100+$C39,matrix!N$136:N$149,matrix!L$136:L$149)</f>
        <v>Kvantinė chemija, seminaras   [[lekt. K.Aidas]]   KDA</v>
      </c>
      <c r="I38" s="1028"/>
      <c r="J38" s="662"/>
      <c r="K38" s="149">
        <v>16</v>
      </c>
      <c r="L38" s="6" t="e">
        <f>LOOKUP('IM'!#REF!*100+$C38,matrix!#REF!,matrix!#REF!)</f>
        <v>#REF!</v>
      </c>
      <c r="M38" s="6" t="str">
        <f>LOOKUP('IM'!$A42*100+$C38,matrix!N$184:N$188,matrix!L$184:L$188)</f>
        <v>E</v>
      </c>
    </row>
    <row r="39" spans="1:13" ht="45.75" customHeight="1" thickBot="1">
      <c r="A39">
        <v>3</v>
      </c>
      <c r="B39" s="1904"/>
      <c r="C39" s="1577">
        <v>17</v>
      </c>
      <c r="D39" s="698"/>
      <c r="E39" s="782"/>
      <c r="F39" s="788"/>
      <c r="G39" s="698"/>
      <c r="H39" s="1959"/>
      <c r="I39" s="1578"/>
      <c r="J39" s="1576"/>
      <c r="K39" s="1579">
        <v>17</v>
      </c>
      <c r="L39" s="6" t="e">
        <f>LOOKUP('IM'!#REF!*100+$C39,matrix!#REF!,matrix!#REF!)</f>
        <v>#REF!</v>
      </c>
      <c r="M39" s="6" t="str">
        <f>LOOKUP('IM'!$A43*100+$C39,matrix!N$184:N$188,matrix!L$184:L$188)</f>
        <v>E</v>
      </c>
    </row>
    <row r="40" spans="2:11" ht="21" customHeight="1" thickBot="1">
      <c r="B40" s="1575"/>
      <c r="C40" s="292">
        <v>18</v>
      </c>
      <c r="D40" s="1356"/>
      <c r="E40" s="1357"/>
      <c r="F40" s="1357"/>
      <c r="G40" s="1357"/>
      <c r="H40" s="1358"/>
      <c r="I40" s="1028"/>
      <c r="J40" s="1615"/>
      <c r="K40" s="747">
        <v>18</v>
      </c>
    </row>
    <row r="41" spans="2:11" ht="1.5" customHeight="1" thickBot="1">
      <c r="B41" s="1575"/>
      <c r="C41" s="292">
        <v>19</v>
      </c>
      <c r="D41" s="1612"/>
      <c r="E41" s="1613"/>
      <c r="F41" s="1613"/>
      <c r="G41" s="1613"/>
      <c r="H41" s="1614"/>
      <c r="I41" s="1616"/>
      <c r="J41" s="1617"/>
      <c r="K41" s="747">
        <v>19</v>
      </c>
    </row>
    <row r="42" spans="2:13" ht="10.5" customHeight="1" thickBot="1">
      <c r="B42" s="1585"/>
      <c r="C42" s="1584"/>
      <c r="D42" s="1580"/>
      <c r="E42" s="1581"/>
      <c r="F42" s="1582"/>
      <c r="G42" s="1580"/>
      <c r="H42" s="1583"/>
      <c r="I42" s="178"/>
      <c r="J42" s="281"/>
      <c r="K42" s="174"/>
      <c r="M42" s="6" t="str">
        <f>LOOKUP('IM'!$A45*100+$C42,matrix!N$184:N$188,matrix!L$184:L$188)</f>
        <v>E</v>
      </c>
    </row>
    <row r="43" spans="1:17" ht="24.75" customHeight="1" thickBot="1">
      <c r="A43">
        <v>4</v>
      </c>
      <c r="B43" s="1859" t="s">
        <v>62</v>
      </c>
      <c r="C43" s="143">
        <v>8</v>
      </c>
      <c r="D43" s="1972"/>
      <c r="E43" s="1973"/>
      <c r="F43" s="1973"/>
      <c r="G43" s="1973"/>
      <c r="H43" s="1973"/>
      <c r="I43" s="1968" t="str">
        <f>LOOKUP('IM'!$A42*100+$C44,matrix!N$163:N$182,matrix!L$163:L$182)</f>
        <v> Organinė chemija    [[prof.A.Žilinskas]]   FChA</v>
      </c>
      <c r="J43" s="1969"/>
      <c r="K43" s="149">
        <v>8</v>
      </c>
      <c r="L43" s="6" t="e">
        <f>LOOKUP('IM'!$A42*100+$C43,matrix!#REF!,matrix!#REF!)</f>
        <v>#REF!</v>
      </c>
      <c r="M43" s="6" t="str">
        <f>LOOKUP('IM'!$A46*100+$C43,matrix!N$184:N$188,matrix!L$184:L$188)</f>
        <v>E</v>
      </c>
      <c r="P43" s="1957"/>
      <c r="Q43" s="1958"/>
    </row>
    <row r="44" spans="1:17" ht="41.25" customHeight="1" thickBot="1">
      <c r="A44">
        <v>4</v>
      </c>
      <c r="B44" s="1880"/>
      <c r="C44" s="144">
        <v>9</v>
      </c>
      <c r="D44" s="1973"/>
      <c r="E44" s="1973"/>
      <c r="F44" s="1973"/>
      <c r="G44" s="1973"/>
      <c r="H44" s="1973"/>
      <c r="I44" s="1970"/>
      <c r="J44" s="1971"/>
      <c r="K44" s="182">
        <v>9</v>
      </c>
      <c r="L44" s="6" t="e">
        <f>LOOKUP('IM'!$A43*100+$C44,matrix!#REF!,matrix!#REF!)</f>
        <v>#REF!</v>
      </c>
      <c r="M44" s="6" t="str">
        <f>LOOKUP('IM'!$A47*100+$C44,matrix!N$184:N$188,matrix!L$184:L$188)</f>
        <v>E</v>
      </c>
      <c r="P44" s="1958"/>
      <c r="Q44" s="1958"/>
    </row>
    <row r="45" spans="1:21" ht="47.25" customHeight="1" thickBot="1">
      <c r="A45">
        <v>4</v>
      </c>
      <c r="B45" s="1880"/>
      <c r="C45" s="136">
        <v>10</v>
      </c>
      <c r="D45" s="1973"/>
      <c r="E45" s="1973"/>
      <c r="F45" s="1973"/>
      <c r="G45" s="1973"/>
      <c r="H45" s="1973"/>
      <c r="I45" s="131"/>
      <c r="J45" s="1840" t="str">
        <f>LOOKUP('IM'!$A43*100+$C46,matrix!N$163:N$179,matrix!L$163:L$179)</f>
        <v>Organinė chemija, seminaras   [[doc. R. Vaitkus]]   OChA</v>
      </c>
      <c r="K45" s="188">
        <v>10</v>
      </c>
      <c r="L45" s="6" t="e">
        <f>LOOKUP('IM'!$A44*100+$C45,matrix!#REF!,matrix!#REF!)</f>
        <v>#REF!</v>
      </c>
      <c r="M45" s="6" t="str">
        <f>LOOKUP('IM'!$A48*100+$C45,matrix!N$184:N$188,matrix!L$184:L$188)</f>
        <v>E</v>
      </c>
      <c r="U45" s="324"/>
    </row>
    <row r="46" spans="1:13" ht="22.5" customHeight="1" thickBot="1">
      <c r="A46">
        <v>4</v>
      </c>
      <c r="B46" s="1880"/>
      <c r="C46" s="96">
        <v>11</v>
      </c>
      <c r="D46" s="1360"/>
      <c r="E46" s="1361"/>
      <c r="F46" s="1361"/>
      <c r="G46" s="1361"/>
      <c r="H46" s="1362"/>
      <c r="I46" s="576"/>
      <c r="J46" s="1985"/>
      <c r="K46" s="189">
        <v>11</v>
      </c>
      <c r="L46" s="6" t="e">
        <f>LOOKUP('IM'!$A45*100+$C46,matrix!#REF!,matrix!#REF!)</f>
        <v>#REF!</v>
      </c>
      <c r="M46" s="6" t="str">
        <f>LOOKUP('IM'!$A49*100+$C46,matrix!N$184:N$188,matrix!L$184:L$188)</f>
        <v>E</v>
      </c>
    </row>
    <row r="47" spans="1:19" ht="45" customHeight="1" thickBot="1">
      <c r="A47">
        <v>4</v>
      </c>
      <c r="B47" s="1880"/>
      <c r="C47" s="155">
        <v>12</v>
      </c>
      <c r="D47" s="2018" t="str">
        <f>LOOKUP('IM'!$A44*100+$C47,matrix!N$184:N$190,matrix!L$184:L$190)</f>
        <v>Organinė chemija    [[prof. E.Orentas]]   KDA</v>
      </c>
      <c r="E47" s="2019"/>
      <c r="F47" s="2019"/>
      <c r="G47" s="2019"/>
      <c r="H47" s="2020"/>
      <c r="I47" s="1840" t="str">
        <f>LOOKUP('IM'!$A47*100+$C47,matrix!N$163:N$179,matrix!L$163:L$179)</f>
        <v>Organinė chemija, seminaras  [[prof.A.Žilinskas]]   ASA</v>
      </c>
      <c r="J47" s="131"/>
      <c r="K47" s="179">
        <v>12</v>
      </c>
      <c r="M47" s="6" t="e">
        <f>LOOKUP('IM'!$A53*100+$C47,matrix!N$184:N$188,matrix!L$184:L$188)</f>
        <v>#N/A</v>
      </c>
      <c r="S47" s="18"/>
    </row>
    <row r="48" spans="1:13" ht="26.25" customHeight="1" thickBot="1">
      <c r="A48">
        <v>4</v>
      </c>
      <c r="B48" s="1880"/>
      <c r="C48" s="154">
        <v>13</v>
      </c>
      <c r="D48" s="1865" t="str">
        <f>LOOKUP('IM'!$A48*100+$C48,matrix!N$125:N$125,matrix!L$125:L$125)</f>
        <v> Organinė chemija, seminaras  [[prof. E. Orentas]]  KDA</v>
      </c>
      <c r="E48" s="1625"/>
      <c r="F48" s="1390"/>
      <c r="G48" s="1391"/>
      <c r="H48" s="1231"/>
      <c r="I48" s="1985"/>
      <c r="J48" s="576"/>
      <c r="K48" s="114">
        <v>13</v>
      </c>
      <c r="L48" s="6" t="e">
        <f>LOOKUP('IM'!$A47*100+$C48,matrix!#REF!,matrix!#REF!)</f>
        <v>#REF!</v>
      </c>
      <c r="M48" s="6" t="str">
        <f>LOOKUP('IM'!$A54*100+$C48,matrix!N$184:N$188,matrix!L$184:L$188)</f>
        <v>E</v>
      </c>
    </row>
    <row r="49" spans="1:13" ht="25.5" customHeight="1" thickBot="1">
      <c r="A49">
        <v>4</v>
      </c>
      <c r="B49" s="1880"/>
      <c r="C49" s="97">
        <v>14</v>
      </c>
      <c r="D49" s="1866"/>
      <c r="E49" s="1626"/>
      <c r="F49" s="1388"/>
      <c r="G49" s="1389"/>
      <c r="H49" s="1232"/>
      <c r="I49" s="434"/>
      <c r="J49" s="496"/>
      <c r="K49" s="146">
        <v>14</v>
      </c>
      <c r="L49" s="6" t="e">
        <f>LOOKUP('IM'!#REF!*100+$C49,matrix!#REF!,matrix!#REF!)</f>
        <v>#REF!</v>
      </c>
      <c r="M49" s="6" t="str">
        <f>LOOKUP('IM'!$A55*100+$C49,matrix!N$184:N$188,matrix!L$184:L$188)</f>
        <v>E</v>
      </c>
    </row>
    <row r="50" spans="1:13" ht="19.5" customHeight="1" thickBot="1">
      <c r="A50">
        <v>4</v>
      </c>
      <c r="B50" s="1880"/>
      <c r="C50" s="97">
        <v>15</v>
      </c>
      <c r="D50" s="2002" t="s">
        <v>279</v>
      </c>
      <c r="E50" s="2003"/>
      <c r="F50" s="2003"/>
      <c r="G50" s="2003"/>
      <c r="H50" s="2003"/>
      <c r="I50" s="2003"/>
      <c r="J50" s="2004"/>
      <c r="K50" s="211">
        <v>15</v>
      </c>
      <c r="L50" s="6" t="e">
        <f>LOOKUP('IM'!#REF!*100+$C50,matrix!#REF!,matrix!#REF!)</f>
        <v>#REF!</v>
      </c>
      <c r="M50" s="6" t="str">
        <f>LOOKUP('IM'!$A56*100+$C50,matrix!N$184:N$188,matrix!L$184:L$188)</f>
        <v>E</v>
      </c>
    </row>
    <row r="51" spans="1:13" ht="18" customHeight="1" thickBot="1">
      <c r="A51">
        <v>4</v>
      </c>
      <c r="B51" s="1880"/>
      <c r="C51" s="148">
        <v>16</v>
      </c>
      <c r="D51" s="2005"/>
      <c r="E51" s="2006"/>
      <c r="F51" s="2006"/>
      <c r="G51" s="2006"/>
      <c r="H51" s="2006"/>
      <c r="I51" s="2006"/>
      <c r="J51" s="2007"/>
      <c r="K51" s="183">
        <v>16</v>
      </c>
      <c r="M51" s="6" t="str">
        <f>LOOKUP('IM'!$A57*100+$C51,matrix!N$184:N$188,matrix!L$184:L$188)</f>
        <v>E</v>
      </c>
    </row>
    <row r="52" spans="1:13" ht="12" customHeight="1" thickBot="1">
      <c r="A52">
        <v>4</v>
      </c>
      <c r="B52" s="1881"/>
      <c r="C52" s="144">
        <v>17</v>
      </c>
      <c r="D52" s="2008"/>
      <c r="E52" s="2009"/>
      <c r="F52" s="2009"/>
      <c r="G52" s="2009"/>
      <c r="H52" s="2009"/>
      <c r="I52" s="2009"/>
      <c r="J52" s="2010"/>
      <c r="K52" s="151">
        <v>17</v>
      </c>
      <c r="L52" s="6" t="e">
        <f>LOOKUP('IM'!#REF!*100+$C52,matrix!#REF!,matrix!#REF!)</f>
        <v>#REF!</v>
      </c>
      <c r="M52" s="6" t="str">
        <f>LOOKUP('IM'!$A58*100+$C52,matrix!N$184:N$188,matrix!L$184:L$188)</f>
        <v>E</v>
      </c>
    </row>
    <row r="53" spans="1:13" ht="12.75" customHeight="1" thickBot="1">
      <c r="A53">
        <v>4</v>
      </c>
      <c r="B53" s="171"/>
      <c r="C53" s="172"/>
      <c r="D53" s="173"/>
      <c r="E53" s="173"/>
      <c r="F53" s="173"/>
      <c r="G53" s="173"/>
      <c r="H53" s="173"/>
      <c r="I53" s="173"/>
      <c r="J53" s="280"/>
      <c r="K53" s="174"/>
      <c r="M53" s="6" t="str">
        <f>LOOKUP('IM'!$A59*100+$C53,matrix!N$184:N$188,matrix!L$184:L$188)</f>
        <v>E</v>
      </c>
    </row>
    <row r="54" spans="1:13" ht="23.25" customHeight="1" thickBot="1">
      <c r="A54">
        <v>5</v>
      </c>
      <c r="B54" s="1859" t="s">
        <v>63</v>
      </c>
      <c r="C54" s="143">
        <v>8</v>
      </c>
      <c r="D54" s="205"/>
      <c r="E54" s="786"/>
      <c r="F54" s="1062"/>
      <c r="G54" s="1063"/>
      <c r="H54" s="779"/>
      <c r="I54" s="967"/>
      <c r="J54" s="1840" t="str">
        <f>LOOKUP('IM'!$A55*100+$C55,matrix!N$180:N$182,matrix!L$180:L$182)</f>
        <v> Organinė chemija , lab. darbai  [[prof.A.Žilinskas, d.A. Neniškis]]   OChL</v>
      </c>
      <c r="K54" s="145">
        <v>8</v>
      </c>
      <c r="M54" s="6" t="str">
        <f>LOOKUP('IM'!$A60*100+$C54,matrix!N$184:N$188,matrix!L$184:L$188)</f>
        <v>E</v>
      </c>
    </row>
    <row r="55" spans="1:13" ht="18" customHeight="1" thickBot="1">
      <c r="A55">
        <v>5</v>
      </c>
      <c r="B55" s="1904"/>
      <c r="C55" s="154">
        <v>9</v>
      </c>
      <c r="D55" s="206"/>
      <c r="E55" s="1865" t="str">
        <f>LOOKUP('IM'!$A54*100+$C56,matrix!N$126:N$135,matrix!L$126:L$135)</f>
        <v> Fizika , lab. darbai  (1/2 gr.,  1/2 sav.)          [lekt.M.Velička]]    424 kab.  III R</v>
      </c>
      <c r="F55" s="1230"/>
      <c r="G55" s="1013"/>
      <c r="H55" s="1033"/>
      <c r="I55" s="446"/>
      <c r="J55" s="1984"/>
      <c r="K55" s="181">
        <v>9</v>
      </c>
      <c r="M55" s="6" t="str">
        <f>LOOKUP('IM'!$A61*100+$C55,matrix!N$184:N$188,matrix!L$184:L$188)</f>
        <v>E</v>
      </c>
    </row>
    <row r="56" spans="1:13" ht="28.5" customHeight="1" thickBot="1">
      <c r="A56">
        <v>5</v>
      </c>
      <c r="B56" s="1904"/>
      <c r="C56" s="97">
        <v>10</v>
      </c>
      <c r="D56" s="73"/>
      <c r="E56" s="1900"/>
      <c r="F56" s="2016"/>
      <c r="G56" s="2017"/>
      <c r="H56" s="803"/>
      <c r="I56" s="1228"/>
      <c r="J56" s="1984"/>
      <c r="K56" s="213">
        <v>10</v>
      </c>
      <c r="M56" s="6" t="e">
        <f>LOOKUP('IM'!#REF!*100+$C56,matrix!N$184:N$188,matrix!L$184:L$188)</f>
        <v>#REF!</v>
      </c>
    </row>
    <row r="57" spans="1:19" ht="15" customHeight="1" thickBot="1">
      <c r="A57">
        <v>5</v>
      </c>
      <c r="B57" s="1904"/>
      <c r="C57" s="97">
        <v>11</v>
      </c>
      <c r="D57" s="132"/>
      <c r="E57" s="1900"/>
      <c r="F57" s="196"/>
      <c r="G57" s="929"/>
      <c r="H57" s="804"/>
      <c r="I57" s="1229"/>
      <c r="J57" s="1985"/>
      <c r="K57" s="93">
        <v>11</v>
      </c>
      <c r="M57" s="6" t="str">
        <f>LOOKUP('IM'!$A62*100+$C57,matrix!N$184:N$188,matrix!L$184:L$188)</f>
        <v>E</v>
      </c>
      <c r="S57" s="1478"/>
    </row>
    <row r="58" spans="1:13" ht="30" customHeight="1" thickBot="1">
      <c r="A58">
        <v>5</v>
      </c>
      <c r="B58" s="1904"/>
      <c r="C58" s="148">
        <v>12</v>
      </c>
      <c r="D58" s="51"/>
      <c r="E58" s="1866"/>
      <c r="F58" s="91"/>
      <c r="G58" s="444"/>
      <c r="H58" s="780"/>
      <c r="I58" s="1968" t="str">
        <f>LOOKUP('IM'!$A56*100+$C58,matrix!N$163:N$182,matrix!L$163:L$182)</f>
        <v>[2] Organinė chemija    1/2 sav.    [[prof.A.Žilinskas]]   FChA</v>
      </c>
      <c r="J58" s="1969"/>
      <c r="K58" s="663">
        <v>12</v>
      </c>
      <c r="M58" s="6" t="str">
        <f>LOOKUP('IM'!$A63*100+$C58,matrix!N$184:N$188,matrix!L$184:L$188)</f>
        <v>E</v>
      </c>
    </row>
    <row r="59" spans="1:16" ht="32.25" customHeight="1" thickBot="1">
      <c r="A59">
        <v>5</v>
      </c>
      <c r="B59" s="1904"/>
      <c r="C59" s="143">
        <v>13</v>
      </c>
      <c r="D59" s="67"/>
      <c r="E59" s="778"/>
      <c r="F59" s="67"/>
      <c r="G59" s="317"/>
      <c r="H59" s="67"/>
      <c r="I59" s="1970"/>
      <c r="J59" s="1971"/>
      <c r="K59" s="284">
        <v>13</v>
      </c>
      <c r="L59" s="6" t="e">
        <f>LOOKUP('IM'!$A59*100+$C59,matrix!#REF!,matrix!#REF!)</f>
        <v>#REF!</v>
      </c>
      <c r="M59" s="6" t="str">
        <f>LOOKUP('IM'!$A64*100+$C59,matrix!N$184:N$188,matrix!L$184:L$188)</f>
        <v>E</v>
      </c>
      <c r="P59" s="1018"/>
    </row>
    <row r="60" spans="1:13" ht="16.5" customHeight="1" thickBot="1">
      <c r="A60">
        <v>5</v>
      </c>
      <c r="B60" s="1904"/>
      <c r="C60" s="97">
        <v>14</v>
      </c>
      <c r="D60" s="318"/>
      <c r="E60" s="318"/>
      <c r="F60" s="407"/>
      <c r="G60" s="608"/>
      <c r="H60" s="318"/>
      <c r="I60" s="1019"/>
      <c r="J60" s="1020"/>
      <c r="K60" s="744">
        <v>14</v>
      </c>
      <c r="L60" s="6" t="e">
        <f>LOOKUP('IM'!$A60*100+$C60,matrix!#REF!,matrix!#REF!)</f>
        <v>#REF!</v>
      </c>
      <c r="M60" s="6" t="str">
        <f>LOOKUP('IM'!$A65*100+$C60,matrix!N$184:N$188,matrix!L$184:L$188)</f>
        <v>E</v>
      </c>
    </row>
    <row r="61" spans="1:13" ht="15" customHeight="1">
      <c r="A61">
        <v>5</v>
      </c>
      <c r="B61" s="1904"/>
      <c r="C61" s="97">
        <v>15</v>
      </c>
      <c r="D61" s="2002" t="s">
        <v>280</v>
      </c>
      <c r="E61" s="2003"/>
      <c r="F61" s="2003"/>
      <c r="G61" s="2003"/>
      <c r="H61" s="2003"/>
      <c r="I61" s="2003"/>
      <c r="J61" s="2004"/>
      <c r="K61" s="92">
        <v>15</v>
      </c>
      <c r="L61" s="6" t="e">
        <f>LOOKUP('IM'!$A61*100+$C61,matrix!#REF!,matrix!#REF!)</f>
        <v>#REF!</v>
      </c>
      <c r="M61" s="6" t="e">
        <f>LOOKUP('IM'!$A66*100+$C61,matrix!N$184:N$188,matrix!L$184:L$188)</f>
        <v>#N/A</v>
      </c>
    </row>
    <row r="62" spans="1:13" ht="18.75" customHeight="1" thickBot="1">
      <c r="A62">
        <v>5</v>
      </c>
      <c r="B62" s="1880"/>
      <c r="C62" s="144">
        <v>16</v>
      </c>
      <c r="D62" s="2005"/>
      <c r="E62" s="2006"/>
      <c r="F62" s="2006"/>
      <c r="G62" s="2006"/>
      <c r="H62" s="2006"/>
      <c r="I62" s="2006"/>
      <c r="J62" s="2007"/>
      <c r="K62" s="146">
        <v>16</v>
      </c>
      <c r="L62" s="6" t="e">
        <f>LOOKUP('IM'!#REF!*100+$C62,matrix!#REF!,matrix!#REF!)</f>
        <v>#REF!</v>
      </c>
      <c r="M62" s="6" t="e">
        <f>LOOKUP('IM'!$A67*100+$C62,matrix!N$184:N$188,matrix!L$184:L$188)</f>
        <v>#N/A</v>
      </c>
    </row>
    <row r="63" spans="1:13" ht="18.75" customHeight="1" thickBot="1">
      <c r="A63">
        <v>5</v>
      </c>
      <c r="B63" s="1954"/>
      <c r="C63" s="144">
        <v>17</v>
      </c>
      <c r="D63" s="2008"/>
      <c r="E63" s="2009"/>
      <c r="F63" s="2009"/>
      <c r="G63" s="2009"/>
      <c r="H63" s="2009"/>
      <c r="I63" s="2009"/>
      <c r="J63" s="2010"/>
      <c r="K63" s="282">
        <v>17</v>
      </c>
      <c r="M63" s="6" t="e">
        <f>LOOKUP('IM'!$A68*100+$C63,matrix!N$184:N$188,matrix!L$184:L$188)</f>
        <v>#N/A</v>
      </c>
    </row>
    <row r="64" ht="15.75">
      <c r="J64" s="283"/>
    </row>
    <row r="66" ht="12.75" customHeight="1">
      <c r="F66" s="777"/>
    </row>
    <row r="68" spans="4:5" ht="30">
      <c r="D68" s="1089" t="s">
        <v>466</v>
      </c>
      <c r="E68" s="11" t="s">
        <v>512</v>
      </c>
    </row>
  </sheetData>
  <sheetProtection/>
  <mergeCells count="53">
    <mergeCell ref="D14:H14"/>
    <mergeCell ref="D13:H13"/>
    <mergeCell ref="J54:J57"/>
    <mergeCell ref="F56:G56"/>
    <mergeCell ref="I58:J59"/>
    <mergeCell ref="I43:J44"/>
    <mergeCell ref="D47:H47"/>
    <mergeCell ref="J45:J46"/>
    <mergeCell ref="I47:I48"/>
    <mergeCell ref="D48:D49"/>
    <mergeCell ref="B54:B63"/>
    <mergeCell ref="B43:B52"/>
    <mergeCell ref="D34:H35"/>
    <mergeCell ref="H36:H37"/>
    <mergeCell ref="B30:B39"/>
    <mergeCell ref="D30:D31"/>
    <mergeCell ref="D61:J63"/>
    <mergeCell ref="E32:E33"/>
    <mergeCell ref="D50:J52"/>
    <mergeCell ref="E55:E58"/>
    <mergeCell ref="B4:B15"/>
    <mergeCell ref="I5:J8"/>
    <mergeCell ref="I9:J10"/>
    <mergeCell ref="H8:H11"/>
    <mergeCell ref="I12:I15"/>
    <mergeCell ref="D5:D6"/>
    <mergeCell ref="F9:G12"/>
    <mergeCell ref="E4:E7"/>
    <mergeCell ref="F7:G8"/>
    <mergeCell ref="D12:E12"/>
    <mergeCell ref="P43:Q44"/>
    <mergeCell ref="F32:G33"/>
    <mergeCell ref="H38:H39"/>
    <mergeCell ref="F36:G37"/>
    <mergeCell ref="I31:J33"/>
    <mergeCell ref="I36:J37"/>
    <mergeCell ref="D43:H45"/>
    <mergeCell ref="B17:B28"/>
    <mergeCell ref="H24:H27"/>
    <mergeCell ref="H22:H23"/>
    <mergeCell ref="D20:D23"/>
    <mergeCell ref="E20:E21"/>
    <mergeCell ref="D24:D27"/>
    <mergeCell ref="D1:I1"/>
    <mergeCell ref="J20:J21"/>
    <mergeCell ref="I22:I23"/>
    <mergeCell ref="G25:G27"/>
    <mergeCell ref="D8:D9"/>
    <mergeCell ref="E8:E9"/>
    <mergeCell ref="H6:H7"/>
    <mergeCell ref="D17:J19"/>
    <mergeCell ref="F20:G23"/>
    <mergeCell ref="D10:E11"/>
  </mergeCells>
  <printOptions/>
  <pageMargins left="0.1968503937007874" right="0.11811023622047245" top="0.2362204724409449" bottom="0.1968503937007874" header="0.1968503937007874" footer="0.15748031496062992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="80" zoomScaleNormal="80" zoomScalePageLayoutView="0" workbookViewId="0" topLeftCell="B4">
      <selection activeCell="P33" sqref="P33"/>
    </sheetView>
  </sheetViews>
  <sheetFormatPr defaultColWidth="9.140625" defaultRowHeight="12.75"/>
  <cols>
    <col min="1" max="1" width="0.5625" style="6" hidden="1" customWidth="1"/>
    <col min="2" max="2" width="8.00390625" style="6" customWidth="1"/>
    <col min="3" max="3" width="7.140625" style="17" customWidth="1"/>
    <col min="4" max="4" width="30.7109375" style="6" customWidth="1"/>
    <col min="5" max="5" width="32.00390625" style="6" customWidth="1"/>
    <col min="6" max="6" width="4.00390625" style="6" hidden="1" customWidth="1"/>
    <col min="7" max="7" width="35.8515625" style="6" customWidth="1"/>
    <col min="8" max="8" width="32.421875" style="6" customWidth="1"/>
    <col min="9" max="9" width="26.7109375" style="6" customWidth="1"/>
    <col min="10" max="10" width="26.421875" style="6" customWidth="1"/>
    <col min="11" max="11" width="8.57421875" style="6" customWidth="1"/>
    <col min="12" max="12" width="18.28125" style="6" customWidth="1"/>
    <col min="13" max="13" width="21.421875" style="6" customWidth="1"/>
    <col min="14" max="16384" width="9.140625" style="6" customWidth="1"/>
  </cols>
  <sheetData>
    <row r="1" spans="4:11" ht="32.25" customHeight="1">
      <c r="D1" s="1926" t="s">
        <v>65</v>
      </c>
      <c r="E1" s="1926"/>
      <c r="F1" s="1926"/>
      <c r="G1" s="1926"/>
      <c r="H1" s="1926"/>
      <c r="I1" s="1926"/>
      <c r="J1" s="666"/>
      <c r="K1" s="34"/>
    </row>
    <row r="2" spans="4:10" ht="3.75" customHeight="1" thickBot="1">
      <c r="D2" s="6">
        <v>20</v>
      </c>
      <c r="E2" s="6">
        <v>19</v>
      </c>
      <c r="F2" s="6">
        <v>11</v>
      </c>
      <c r="G2" s="6">
        <v>2</v>
      </c>
      <c r="H2" s="6">
        <v>17</v>
      </c>
      <c r="I2" s="6">
        <v>15</v>
      </c>
      <c r="J2" s="6">
        <v>19</v>
      </c>
    </row>
    <row r="3" spans="2:11" ht="36" customHeight="1" thickBot="1">
      <c r="B3" s="217"/>
      <c r="C3" s="82" t="s">
        <v>79</v>
      </c>
      <c r="D3" s="326" t="s">
        <v>55</v>
      </c>
      <c r="E3" s="108" t="s">
        <v>56</v>
      </c>
      <c r="F3" s="108" t="s">
        <v>146</v>
      </c>
      <c r="G3" s="980" t="s">
        <v>137</v>
      </c>
      <c r="H3" s="745" t="s">
        <v>432</v>
      </c>
      <c r="I3" s="414" t="s">
        <v>290</v>
      </c>
      <c r="J3" s="414" t="s">
        <v>139</v>
      </c>
      <c r="K3" s="108" t="s">
        <v>79</v>
      </c>
    </row>
    <row r="4" spans="1:13" ht="23.25" customHeight="1" thickBot="1">
      <c r="A4" s="6">
        <v>1</v>
      </c>
      <c r="B4" s="2099" t="s">
        <v>59</v>
      </c>
      <c r="C4" s="155">
        <v>8</v>
      </c>
      <c r="D4" s="1986" t="str">
        <f>LOOKUP($A4*100+$C4,matrix!N$191:N$200,matrix!L$191:L$200)</f>
        <v>Fizikinė chemija , lab. darbai  [[prof.H.Cesiulis, d. D. Balčiūnas]]  FChL</v>
      </c>
      <c r="E4" s="1042"/>
      <c r="F4" s="1675"/>
      <c r="G4" s="1676"/>
      <c r="H4" s="1677"/>
      <c r="I4" s="1237"/>
      <c r="J4" s="1238"/>
      <c r="K4" s="208">
        <v>8</v>
      </c>
      <c r="M4" s="609"/>
    </row>
    <row r="5" spans="1:11" ht="32.25" customHeight="1" thickBot="1">
      <c r="A5" s="6">
        <v>1</v>
      </c>
      <c r="B5" s="2100"/>
      <c r="C5" s="144">
        <v>9</v>
      </c>
      <c r="D5" s="1988"/>
      <c r="E5" s="193"/>
      <c r="F5" s="1351"/>
      <c r="G5" s="789"/>
      <c r="H5" s="681"/>
      <c r="I5" s="1631"/>
      <c r="J5" s="1632"/>
      <c r="K5" s="209">
        <v>9</v>
      </c>
    </row>
    <row r="6" spans="1:11" ht="34.5" customHeight="1" thickBot="1">
      <c r="A6" s="6">
        <v>1</v>
      </c>
      <c r="B6" s="2100"/>
      <c r="C6" s="136">
        <v>10</v>
      </c>
      <c r="D6" s="2103"/>
      <c r="E6" s="1960" t="str">
        <f>LOOKUP($A6*100+$C6,matrix!N$203:N$211,matrix!L$203:L$211)</f>
        <v> Kristalų chemija, seminaras        [[prof.J.Barkauskas]]       NChA</v>
      </c>
      <c r="F6" s="1888"/>
      <c r="G6" s="1920"/>
      <c r="H6" s="2092" t="str">
        <f>LOOKUP($A6*100+$C6,matrix!N$243:N$261,matrix!L$243:L$261)</f>
        <v>Kristalų chemija, seminaras      [[lekt. M.Misevičius]]       KDA</v>
      </c>
      <c r="I6" s="2026" t="str">
        <f>LOOKUP($A6*100+$C6,matrix!N$262:N$279,matrix!L$262:L$279)</f>
        <v>Biostatistika [[doc. D. Dabkevičienė]]   GMC, Sauletekio al. 7, aud.R404   </v>
      </c>
      <c r="J6" s="2027"/>
      <c r="K6" s="1481">
        <v>10</v>
      </c>
    </row>
    <row r="7" spans="1:11" ht="25.5" customHeight="1" thickBot="1">
      <c r="A7" s="6">
        <v>1</v>
      </c>
      <c r="B7" s="2100"/>
      <c r="C7" s="96">
        <v>11</v>
      </c>
      <c r="D7" s="2081"/>
      <c r="E7" s="2060"/>
      <c r="F7" s="1890"/>
      <c r="G7" s="1923"/>
      <c r="H7" s="2105"/>
      <c r="I7" s="2028"/>
      <c r="J7" s="2029"/>
      <c r="K7" s="647">
        <v>11</v>
      </c>
    </row>
    <row r="8" spans="1:11" ht="24" customHeight="1">
      <c r="A8" s="6">
        <v>1</v>
      </c>
      <c r="B8" s="2100"/>
      <c r="C8" s="143">
        <v>12</v>
      </c>
      <c r="D8" s="1992" t="str">
        <f>LOOKUP($A8*100+$C8,matrix!N$285:N$293,matrix!L$285:L$293)</f>
        <v>Kristalų chemija     [[prof.J.Barkauskas]]    NChA</v>
      </c>
      <c r="E8" s="1993"/>
      <c r="F8" s="1993"/>
      <c r="G8" s="1993"/>
      <c r="H8" s="1998" t="str">
        <f>LOOKUP($A8*100+$C8,matrix!N$243:N$261,matrix!L$243:L$261)</f>
        <v>Kristalų chemija     [[lekt. M.Misevičius]]       KDA</v>
      </c>
      <c r="I8" s="2025" t="str">
        <f>LOOKUP($A9*100+$C9,matrix!N$262:N$281,matrix!L$262:L$281)</f>
        <v>Ląstelės biologija                       [[doc.A.Sasnauskienė]]   GMC, Sauletekio al. 7, aud.R301</v>
      </c>
      <c r="J8" s="1920"/>
      <c r="K8" s="179">
        <v>12</v>
      </c>
    </row>
    <row r="9" spans="1:11" ht="30" customHeight="1" thickBot="1">
      <c r="A9" s="6">
        <v>1</v>
      </c>
      <c r="B9" s="2100"/>
      <c r="C9" s="144">
        <v>13</v>
      </c>
      <c r="D9" s="1995"/>
      <c r="E9" s="1996"/>
      <c r="F9" s="1996"/>
      <c r="G9" s="1996"/>
      <c r="H9" s="2102"/>
      <c r="I9" s="1921"/>
      <c r="J9" s="1922"/>
      <c r="K9" s="181">
        <v>13</v>
      </c>
    </row>
    <row r="10" spans="1:16" ht="63.75" customHeight="1" thickBot="1">
      <c r="A10" s="6">
        <v>1</v>
      </c>
      <c r="B10" s="2100"/>
      <c r="C10" s="136">
        <v>14</v>
      </c>
      <c r="D10" s="2043" t="str">
        <f>LOOKUP($A10*100+$C10,matrix!N$191:N$200,matrix!L$191:L$200)</f>
        <v>14,30 val. Fizikinė chemija , seminaras       [[lektL.Mikoliūnaitė]]  OChA</v>
      </c>
      <c r="E10" s="1856" t="str">
        <f>LOOKUP($A10*100+$C10,matrix!N$217:N$225,matrix!L$217:L$225)</f>
        <v>Biochemija,  seminaras [[prof.V.Masevičius]]   ASA</v>
      </c>
      <c r="F10" s="2109"/>
      <c r="G10" s="1947"/>
      <c r="H10" s="1936" t="str">
        <f>LOOKUP($A10*100+$C10,matrix!N$243:N$261,matrix!L$243:L$261)</f>
        <v>Fizikinė chemija, lab. darbai     [[asist. U. Bubnienė, dokt. R. Levinas]]     FChL</v>
      </c>
      <c r="I10" s="1889"/>
      <c r="J10" s="1923"/>
      <c r="K10" s="213">
        <v>14</v>
      </c>
      <c r="O10" s="2021"/>
      <c r="P10" s="2022"/>
    </row>
    <row r="11" spans="1:16" ht="18.75" customHeight="1" thickBot="1">
      <c r="A11" s="6">
        <v>1</v>
      </c>
      <c r="B11" s="2100"/>
      <c r="C11" s="96">
        <v>15</v>
      </c>
      <c r="D11" s="2104"/>
      <c r="E11" s="1663"/>
      <c r="F11" s="1664"/>
      <c r="G11" s="1665"/>
      <c r="H11" s="1959"/>
      <c r="I11" s="1891" t="str">
        <f>LOOKUP($A11*100+$C11,matrix!N$262:N$279,matrix!L$262:L$279)</f>
        <v>Biostatistika, pratybos 1/2 kurso 1/2 sav. [[doc. D. Dabkevičienė]]   GMC, Sauletekio al. 7, aud.R209</v>
      </c>
      <c r="J11" s="1892"/>
      <c r="K11" s="211">
        <v>15</v>
      </c>
      <c r="O11" s="2022"/>
      <c r="P11" s="2022"/>
    </row>
    <row r="12" spans="1:16" ht="35.25" customHeight="1" thickBot="1">
      <c r="A12" s="6">
        <v>1</v>
      </c>
      <c r="B12" s="2100"/>
      <c r="C12" s="143">
        <v>16</v>
      </c>
      <c r="D12" s="1673"/>
      <c r="E12" s="678"/>
      <c r="F12" s="679"/>
      <c r="G12" s="680"/>
      <c r="H12" s="1959"/>
      <c r="I12" s="1893"/>
      <c r="J12" s="1894"/>
      <c r="K12" s="648">
        <v>16</v>
      </c>
      <c r="O12" s="2022"/>
      <c r="P12" s="2022"/>
    </row>
    <row r="13" spans="1:11" ht="22.5" customHeight="1" thickBot="1">
      <c r="A13" s="6">
        <v>1</v>
      </c>
      <c r="B13" s="2100"/>
      <c r="C13" s="144">
        <v>17</v>
      </c>
      <c r="D13" s="1668"/>
      <c r="E13" s="1242"/>
      <c r="F13" s="1242"/>
      <c r="G13" s="1243"/>
      <c r="H13" s="1956"/>
      <c r="I13" s="1633"/>
      <c r="J13" s="1634"/>
      <c r="K13" s="183">
        <v>17</v>
      </c>
    </row>
    <row r="14" spans="1:11" ht="12" customHeight="1" thickBot="1">
      <c r="A14" s="6">
        <v>1</v>
      </c>
      <c r="B14" s="2100"/>
      <c r="C14" s="139">
        <v>18</v>
      </c>
      <c r="D14" s="1239"/>
      <c r="E14" s="1240"/>
      <c r="F14" s="1240"/>
      <c r="G14" s="1241"/>
      <c r="H14" s="247"/>
      <c r="I14" s="1244"/>
      <c r="J14" s="1635"/>
      <c r="K14" s="647">
        <v>18</v>
      </c>
    </row>
    <row r="15" spans="1:11" ht="9" customHeight="1" hidden="1" thickBot="1">
      <c r="A15" s="6">
        <v>1</v>
      </c>
      <c r="B15" s="2101"/>
      <c r="C15" s="80">
        <v>19</v>
      </c>
      <c r="D15" s="1147"/>
      <c r="E15" s="1148"/>
      <c r="F15" s="1148"/>
      <c r="G15" s="1149"/>
      <c r="H15" s="681"/>
      <c r="I15" s="645"/>
      <c r="J15" s="645"/>
      <c r="K15" s="646">
        <v>19</v>
      </c>
    </row>
    <row r="16" spans="2:11" ht="12" customHeight="1" thickBot="1">
      <c r="B16" s="425"/>
      <c r="C16" s="713"/>
      <c r="D16" s="714"/>
      <c r="E16" s="714"/>
      <c r="F16" s="714"/>
      <c r="G16" s="714"/>
      <c r="H16" s="775"/>
      <c r="I16" s="714"/>
      <c r="J16" s="776"/>
      <c r="K16" s="774"/>
    </row>
    <row r="17" spans="1:11" ht="15.75" customHeight="1" thickBot="1">
      <c r="A17" s="6">
        <v>2</v>
      </c>
      <c r="B17" s="1859" t="s">
        <v>60</v>
      </c>
      <c r="C17" s="157">
        <v>8</v>
      </c>
      <c r="D17" s="1014"/>
      <c r="E17" s="1658"/>
      <c r="F17" s="1681"/>
      <c r="G17" s="1682"/>
      <c r="H17" s="682"/>
      <c r="I17" s="406"/>
      <c r="J17" s="406"/>
      <c r="K17" s="145">
        <v>8</v>
      </c>
    </row>
    <row r="18" spans="1:11" ht="19.5" customHeight="1" thickBot="1">
      <c r="A18" s="6">
        <v>2</v>
      </c>
      <c r="B18" s="1904"/>
      <c r="C18" s="158">
        <v>9</v>
      </c>
      <c r="D18" s="1013"/>
      <c r="E18" s="1678"/>
      <c r="F18" s="1679"/>
      <c r="G18" s="1680"/>
      <c r="H18" s="632"/>
      <c r="I18" s="2023" t="str">
        <f>LOOKUP($A19*100+$C19,matrix!N$262:N$281,matrix!L$262:L$281)</f>
        <v> Ląstelės biologija seminaras  1/2 gr.                                                          [[dr.A.Sasnauskienė]]   GMC, Sauletekio al. 7, aud.R301</v>
      </c>
      <c r="J18" s="2023" t="str">
        <f>LOOKUP($A19*100+$C19,matrix!N$267:N$267,matrix!L$267:L$267)</f>
        <v> Biochemija, seminaras                                 (1/2 gr.)     [[prof.S.Serva]]    GMC, Sauletekio al. 7, aud.R208</v>
      </c>
      <c r="K18" s="146">
        <v>9</v>
      </c>
    </row>
    <row r="19" spans="1:11" ht="48" customHeight="1" thickBot="1">
      <c r="A19" s="6">
        <v>2</v>
      </c>
      <c r="B19" s="1904"/>
      <c r="C19" s="159">
        <v>10</v>
      </c>
      <c r="D19" s="1058"/>
      <c r="E19" s="1960" t="str">
        <f>LOOKUP($A19*100+$C19,matrix!N$204:N$211,matrix!L$204:L$211)</f>
        <v>Fizikinė chemija, seminaras      [[dokt. I. Gabriūnaitė]]  TChA</v>
      </c>
      <c r="F19" s="2055"/>
      <c r="G19" s="2056"/>
      <c r="H19" s="1936" t="str">
        <f>LOOKUP($A19*100+$C19,matrix!N$243:N$261,matrix!L$243:L$261)</f>
        <v>Nanomedžiagų analizės metodai, lab.darbai   [[prof. S.Tautkus, doc.A.Kaušaitė-Minkštimienė]]   AChL</v>
      </c>
      <c r="I19" s="2024"/>
      <c r="J19" s="2024"/>
      <c r="K19" s="213">
        <v>10</v>
      </c>
    </row>
    <row r="20" spans="1:11" ht="18" customHeight="1" thickBot="1">
      <c r="A20" s="6">
        <v>2</v>
      </c>
      <c r="B20" s="1904"/>
      <c r="C20" s="448">
        <v>11</v>
      </c>
      <c r="D20" s="1057"/>
      <c r="E20" s="2106"/>
      <c r="F20" s="2107"/>
      <c r="G20" s="2108"/>
      <c r="H20" s="1955"/>
      <c r="I20" s="1245"/>
      <c r="J20" s="1246"/>
      <c r="K20" s="211">
        <v>11</v>
      </c>
    </row>
    <row r="21" spans="1:12" ht="20.25" customHeight="1" thickBot="1">
      <c r="A21" s="6">
        <v>2</v>
      </c>
      <c r="B21" s="1904"/>
      <c r="C21" s="447">
        <v>12</v>
      </c>
      <c r="D21" s="2000"/>
      <c r="E21" s="1865"/>
      <c r="F21" s="1014"/>
      <c r="G21" s="2050" t="str">
        <f>LOOKUP($A20*100+$C20,matrix!N$229:N$242,matrix!L$229:L$242)</f>
        <v>Restauravimo chemija      [[doc.L.Grabauskaitė ]]   Seminarų kambarys 155 k.</v>
      </c>
      <c r="H21" s="1955"/>
      <c r="I21" s="2025" t="str">
        <f>LOOKUP($A22*100+$C22,matrix!N$262:N$281,matrix!L$262:L$281)</f>
        <v>12-20 val. Biochemija, laboratoriniai darbai   1/3 gr.    [ lekt.  Z.Žitkus]]    GMC, Sauletekio al. 7, aud.R302   </v>
      </c>
      <c r="J21" s="1920"/>
      <c r="K21" s="179">
        <v>12</v>
      </c>
      <c r="L21" s="658"/>
    </row>
    <row r="22" spans="1:11" ht="30.75" customHeight="1" thickBot="1">
      <c r="A22" s="6">
        <v>2</v>
      </c>
      <c r="B22" s="1904"/>
      <c r="C22" s="156">
        <v>13</v>
      </c>
      <c r="D22" s="2088"/>
      <c r="E22" s="1866"/>
      <c r="F22" s="1012"/>
      <c r="G22" s="2051"/>
      <c r="H22" s="1937"/>
      <c r="I22" s="1921"/>
      <c r="J22" s="1922"/>
      <c r="K22" s="146">
        <v>13</v>
      </c>
    </row>
    <row r="23" spans="1:12" ht="48.75" customHeight="1" thickBot="1">
      <c r="A23" s="6">
        <v>2</v>
      </c>
      <c r="B23" s="1904"/>
      <c r="C23" s="705">
        <v>14</v>
      </c>
      <c r="D23" s="1670"/>
      <c r="E23" s="196"/>
      <c r="F23" s="790"/>
      <c r="G23" s="2050" t="str">
        <f>LOOKUP($A23*100+$C23,matrix!N$229:N$242,matrix!L$229:L$242)</f>
        <v>Restauravimo chemija, lab.  darbai       [[doc.L.Grabauskaitė ]]   GRC</v>
      </c>
      <c r="H23" s="1936" t="str">
        <f>LOOKUP($A23*100+$C23,matrix!N$243:N$261,matrix!L$243:L$261)</f>
        <v>Fizikinė chemija, seminaras               [[asist. E. Vernickaitė]]  TChA</v>
      </c>
      <c r="I23" s="1889"/>
      <c r="J23" s="1923"/>
      <c r="K23" s="213">
        <v>14</v>
      </c>
      <c r="L23" s="365"/>
    </row>
    <row r="24" spans="1:12" ht="19.5" customHeight="1" thickBot="1">
      <c r="A24" s="6">
        <v>2</v>
      </c>
      <c r="B24" s="1904"/>
      <c r="C24" s="160">
        <v>15</v>
      </c>
      <c r="D24" s="1674"/>
      <c r="E24" s="1648"/>
      <c r="F24" s="789"/>
      <c r="G24" s="2051"/>
      <c r="H24" s="1956"/>
      <c r="I24" s="2025"/>
      <c r="J24" s="2045"/>
      <c r="K24" s="93">
        <v>15</v>
      </c>
      <c r="L24" s="659"/>
    </row>
    <row r="25" spans="1:12" ht="42.75" customHeight="1" thickBot="1">
      <c r="A25" s="6">
        <v>2</v>
      </c>
      <c r="B25" s="1904"/>
      <c r="C25" s="418">
        <v>16</v>
      </c>
      <c r="D25" s="510"/>
      <c r="E25" s="629"/>
      <c r="F25" s="536"/>
      <c r="G25" s="735"/>
      <c r="H25" s="2279"/>
      <c r="I25" s="2046"/>
      <c r="J25" s="2047"/>
      <c r="K25" s="151">
        <v>16</v>
      </c>
      <c r="L25" s="659"/>
    </row>
    <row r="26" spans="1:21" ht="18" customHeight="1" thickBot="1">
      <c r="A26" s="6">
        <v>2</v>
      </c>
      <c r="B26" s="1904"/>
      <c r="C26" s="419">
        <v>17</v>
      </c>
      <c r="D26" s="716"/>
      <c r="E26" s="717"/>
      <c r="F26" s="717"/>
      <c r="G26" s="718"/>
      <c r="H26" s="2280"/>
      <c r="I26" s="2048"/>
      <c r="J26" s="2049"/>
      <c r="K26" s="1666">
        <v>17</v>
      </c>
      <c r="M26" s="2030"/>
      <c r="N26" s="2030"/>
      <c r="O26" s="2030"/>
      <c r="P26" s="2030"/>
      <c r="Q26" s="2030"/>
      <c r="R26" s="2030"/>
      <c r="S26" s="2030"/>
      <c r="T26" s="2030"/>
      <c r="U26" s="2030"/>
    </row>
    <row r="27" spans="1:21" ht="12" customHeight="1" thickBot="1">
      <c r="A27" s="6">
        <v>2</v>
      </c>
      <c r="B27" s="1905"/>
      <c r="C27" s="709">
        <v>18</v>
      </c>
      <c r="D27" s="710"/>
      <c r="E27" s="312"/>
      <c r="F27" s="312"/>
      <c r="G27" s="711"/>
      <c r="H27" s="712"/>
      <c r="I27" s="424"/>
      <c r="J27" s="424"/>
      <c r="K27" s="1667">
        <v>18</v>
      </c>
      <c r="M27" s="2030"/>
      <c r="N27" s="2030"/>
      <c r="O27" s="2030"/>
      <c r="P27" s="2030"/>
      <c r="Q27" s="2030"/>
      <c r="R27" s="2030"/>
      <c r="S27" s="2030"/>
      <c r="T27" s="2030"/>
      <c r="U27" s="2030"/>
    </row>
    <row r="28" spans="2:11" ht="12" customHeight="1" thickBot="1">
      <c r="B28" s="425"/>
      <c r="C28" s="713"/>
      <c r="D28" s="714"/>
      <c r="E28" s="714"/>
      <c r="F28" s="714"/>
      <c r="G28" s="714"/>
      <c r="H28" s="714"/>
      <c r="I28" s="714"/>
      <c r="J28" s="714"/>
      <c r="K28" s="715"/>
    </row>
    <row r="29" spans="1:11" ht="21" customHeight="1" thickBot="1">
      <c r="A29" s="6">
        <v>3</v>
      </c>
      <c r="B29" s="1859" t="s">
        <v>61</v>
      </c>
      <c r="C29" s="143">
        <v>8</v>
      </c>
      <c r="D29" s="610"/>
      <c r="E29" s="611"/>
      <c r="F29" s="611"/>
      <c r="G29" s="612"/>
      <c r="H29" s="411"/>
      <c r="I29" s="1109"/>
      <c r="J29" s="1110"/>
      <c r="K29" s="145">
        <v>8</v>
      </c>
    </row>
    <row r="30" spans="1:11" ht="33" customHeight="1" thickBot="1">
      <c r="A30" s="6">
        <v>3</v>
      </c>
      <c r="B30" s="1904"/>
      <c r="C30" s="144">
        <v>9</v>
      </c>
      <c r="D30" s="747"/>
      <c r="E30" s="2089" t="s">
        <v>861</v>
      </c>
      <c r="F30" s="2090"/>
      <c r="G30" s="2091"/>
      <c r="H30" s="633"/>
      <c r="I30" s="2064"/>
      <c r="J30" s="1840" t="str">
        <f>LOOKUP($A31*100+$C31,matrix!N$262:N$281,matrix!L$262:L$281)</f>
        <v>Ląstelės biologija seminaras  1/2 gr.                                                          [[dr.A.Sasnauskienė]]   GMC, Sauletekio al. 7, aud.R301</v>
      </c>
      <c r="K30" s="146">
        <v>9</v>
      </c>
    </row>
    <row r="31" spans="1:12" ht="48" customHeight="1" thickBot="1">
      <c r="A31" s="6">
        <v>3</v>
      </c>
      <c r="B31" s="1904"/>
      <c r="C31" s="136">
        <v>10</v>
      </c>
      <c r="D31" s="1887" t="str">
        <f>LOOKUP($A31*100+$C31,matrix!N$288:N$291,matrix!L$288:L$291)</f>
        <v>Analizinė chemija          [[prof.S.Tautkus]]           KDA</v>
      </c>
      <c r="E31" s="2094"/>
      <c r="F31" s="2094"/>
      <c r="G31" s="2095"/>
      <c r="H31" s="981"/>
      <c r="I31" s="2065"/>
      <c r="J31" s="1870"/>
      <c r="K31" s="213">
        <v>10</v>
      </c>
      <c r="L31" s="1022"/>
    </row>
    <row r="32" spans="1:11" ht="24.75" customHeight="1" thickBot="1">
      <c r="A32" s="6">
        <v>3</v>
      </c>
      <c r="B32" s="1904"/>
      <c r="C32" s="96">
        <v>11</v>
      </c>
      <c r="D32" s="2096"/>
      <c r="E32" s="2097"/>
      <c r="F32" s="2097"/>
      <c r="G32" s="2098"/>
      <c r="H32" s="982"/>
      <c r="I32" s="1087"/>
      <c r="J32" s="1482"/>
      <c r="K32" s="211">
        <v>11</v>
      </c>
    </row>
    <row r="33" spans="1:11" ht="61.5" customHeight="1" thickBot="1">
      <c r="A33" s="6">
        <v>3</v>
      </c>
      <c r="B33" s="1904"/>
      <c r="C33" s="210">
        <v>12</v>
      </c>
      <c r="D33" s="746" t="str">
        <f>LOOKUP($A33*100+$C33,matrix!N$195:N$200,matrix!L$195:L$200)</f>
        <v>Analizinė chemija , seminaras[[prof.S.Tautkus]]     AChL</v>
      </c>
      <c r="E33" s="1960" t="str">
        <f>LOOKUP($A33*100+$C33,matrix!N$204:N$211,matrix!L$204:L$211)</f>
        <v>Fizikinė chemija , lab. darbai         [[doc. A.Valiūnienė, dokt.J.Petronienė]]  FChL</v>
      </c>
      <c r="F33" s="2055"/>
      <c r="G33" s="2056"/>
      <c r="H33" s="996"/>
      <c r="I33" s="1980" t="str">
        <f>LOOKUP($A34*100+$C34,matrix!N$262:N$281,matrix!L$262:L$281)</f>
        <v>12-20 val.    Biochemija, laboratoriniai darbai               (1/3 gr.)    [[ doc. A. Markuckas]]    GMC, Sauletekio al. 7, aud.R302   </v>
      </c>
      <c r="J33" s="1920"/>
      <c r="K33" s="179">
        <v>12</v>
      </c>
    </row>
    <row r="34" spans="1:11" ht="30" customHeight="1" thickBot="1">
      <c r="A34" s="6">
        <v>3</v>
      </c>
      <c r="B34" s="1904"/>
      <c r="C34" s="143">
        <v>13</v>
      </c>
      <c r="D34" s="2043" t="str">
        <f>LOOKUP($A34*100+$C34,matrix!N$195:N$200,matrix!L$195:L$200)</f>
        <v>Analizinė chemija , lab. darbai  [[prof. S.Tautkus, doc.A.Kaušaitė-Minkštimienė]]   AChL</v>
      </c>
      <c r="E34" s="2057"/>
      <c r="F34" s="2058"/>
      <c r="G34" s="2059"/>
      <c r="H34" s="983"/>
      <c r="I34" s="1921"/>
      <c r="J34" s="1922"/>
      <c r="K34" s="181">
        <v>13</v>
      </c>
    </row>
    <row r="35" spans="1:11" ht="22.5" customHeight="1" thickBot="1">
      <c r="A35" s="6">
        <v>3</v>
      </c>
      <c r="B35" s="1904"/>
      <c r="C35" s="97">
        <v>14</v>
      </c>
      <c r="D35" s="2044"/>
      <c r="E35" s="2057"/>
      <c r="F35" s="2058"/>
      <c r="G35" s="2059"/>
      <c r="H35" s="984"/>
      <c r="I35" s="1889"/>
      <c r="J35" s="1923"/>
      <c r="K35" s="94">
        <v>14</v>
      </c>
    </row>
    <row r="36" spans="1:11" ht="45" customHeight="1" thickBot="1">
      <c r="A36" s="6">
        <v>3</v>
      </c>
      <c r="B36" s="1904"/>
      <c r="C36" s="97">
        <v>15</v>
      </c>
      <c r="D36" s="2044"/>
      <c r="E36" s="2060"/>
      <c r="F36" s="2061"/>
      <c r="G36" s="2062"/>
      <c r="H36" s="984"/>
      <c r="I36" s="1483"/>
      <c r="J36" s="1484"/>
      <c r="K36" s="111">
        <v>15</v>
      </c>
    </row>
    <row r="37" spans="1:11" ht="19.5" customHeight="1" thickBot="1">
      <c r="A37" s="6">
        <v>3</v>
      </c>
      <c r="B37" s="1904"/>
      <c r="C37" s="144">
        <v>16</v>
      </c>
      <c r="D37" s="2044"/>
      <c r="E37" s="73"/>
      <c r="F37" s="363"/>
      <c r="G37" s="363">
        <f>LOOKUP($A37*100+$C37,matrix!N$229:N$242,matrix!L$229:L$242)</f>
      </c>
      <c r="H37" s="985"/>
      <c r="I37" s="1360"/>
      <c r="J37" s="1362"/>
      <c r="K37" s="179">
        <v>16</v>
      </c>
    </row>
    <row r="38" spans="1:11" ht="0.75" customHeight="1" thickBot="1">
      <c r="A38" s="6">
        <v>3</v>
      </c>
      <c r="B38" s="1905"/>
      <c r="C38" s="147">
        <v>17</v>
      </c>
      <c r="D38" s="2031"/>
      <c r="E38" s="2032"/>
      <c r="F38" s="2032"/>
      <c r="G38" s="2033"/>
      <c r="H38" s="657"/>
      <c r="I38" s="375"/>
      <c r="J38" s="376"/>
      <c r="K38" s="146">
        <v>17</v>
      </c>
    </row>
    <row r="39" spans="1:11" ht="12" customHeight="1" thickBot="1">
      <c r="A39" s="18"/>
      <c r="B39" s="425"/>
      <c r="C39" s="426"/>
      <c r="D39" s="427"/>
      <c r="E39" s="427"/>
      <c r="F39" s="427"/>
      <c r="G39" s="427"/>
      <c r="H39" s="427"/>
      <c r="I39" s="427"/>
      <c r="J39" s="427"/>
      <c r="K39" s="428"/>
    </row>
    <row r="40" spans="1:11" ht="18.75" customHeight="1" thickBot="1">
      <c r="A40" s="6">
        <v>4</v>
      </c>
      <c r="B40" s="1859" t="s">
        <v>62</v>
      </c>
      <c r="C40" s="222">
        <v>8</v>
      </c>
      <c r="D40" s="1844" t="str">
        <f>LOOKUP($A40*100+$C40,matrix!N$288:N$291,matrix!L$288:L$291)</f>
        <v>8.30 val.  Fizikinė chemija            [[doc.A.Valiūnienė  ]]         KDA</v>
      </c>
      <c r="E40" s="1845"/>
      <c r="F40" s="1845"/>
      <c r="G40" s="1845"/>
      <c r="H40" s="1846"/>
      <c r="I40" s="734"/>
      <c r="J40" s="734"/>
      <c r="K40" s="293">
        <v>8</v>
      </c>
    </row>
    <row r="41" spans="1:11" ht="47.25" customHeight="1">
      <c r="A41" s="6">
        <v>4</v>
      </c>
      <c r="B41" s="1904"/>
      <c r="C41" s="223">
        <v>9</v>
      </c>
      <c r="D41" s="2052"/>
      <c r="E41" s="2053"/>
      <c r="F41" s="2053"/>
      <c r="G41" s="2053"/>
      <c r="H41" s="2054"/>
      <c r="I41" s="2026" t="str">
        <f>LOOKUP($A41*100+$C41,matrix!N$262:N$279,matrix!L$262:L$279)</f>
        <v>9-11 val.  Biochemija                               [[prof.S. Serva]]    GMC, Sauletekio al. 7, aud.R404</v>
      </c>
      <c r="J41" s="2027"/>
      <c r="K41" s="143">
        <v>9</v>
      </c>
    </row>
    <row r="42" spans="1:11" ht="17.25" customHeight="1" thickBot="1">
      <c r="A42" s="6">
        <v>4</v>
      </c>
      <c r="B42" s="1904"/>
      <c r="C42" s="139">
        <v>10</v>
      </c>
      <c r="D42" s="2052"/>
      <c r="E42" s="2053"/>
      <c r="F42" s="2053"/>
      <c r="G42" s="2053"/>
      <c r="H42" s="2054"/>
      <c r="I42" s="2028"/>
      <c r="J42" s="2029"/>
      <c r="K42" s="185">
        <v>10</v>
      </c>
    </row>
    <row r="43" spans="1:11" ht="21" customHeight="1" thickBot="1">
      <c r="A43" s="6">
        <v>4</v>
      </c>
      <c r="B43" s="1904"/>
      <c r="C43" s="212">
        <v>11</v>
      </c>
      <c r="D43" s="1595"/>
      <c r="E43" s="1960" t="str">
        <f>LOOKUP($A44*100+$C44,matrix!N$204:N$212,matrix!L$204:L$212)</f>
        <v>Analizinė chemija , lab. darbai  [[prof. S.Tautkus, lekt.A.Žarkov]]   AChL</v>
      </c>
      <c r="F43" s="1888"/>
      <c r="G43" s="1920"/>
      <c r="H43" s="686"/>
      <c r="I43" s="2023" t="str">
        <f>LOOKUP($A44*100+$C44,matrix!N$277:N$277,matrix!L$277:L$277)</f>
        <v> Biochemija, seminaras                                 (1/2 gr.)     [[prof.S. Serva]]    GMC, Sauletekio al. 7, aud.R208</v>
      </c>
      <c r="J43" s="1485"/>
      <c r="K43" s="213">
        <v>11</v>
      </c>
    </row>
    <row r="44" spans="1:12" ht="62.25" customHeight="1" thickBot="1">
      <c r="A44" s="6">
        <v>4</v>
      </c>
      <c r="B44" s="1904"/>
      <c r="C44" s="222">
        <v>12</v>
      </c>
      <c r="D44" s="1865" t="str">
        <f>LOOKUP($A44*100+$C44,matrix!N$199:N$200,matrix!L$199:L$200)</f>
        <v>  Kristalų chemija, seminaras [[prof.J.Barkauskas]]  AChA</v>
      </c>
      <c r="E44" s="1987"/>
      <c r="F44" s="2063"/>
      <c r="G44" s="1922"/>
      <c r="H44" s="1998" t="str">
        <f>LOOKUP($A44*100+$C44,matrix!N$243:N$261,matrix!L$243:L$261)</f>
        <v>11,45 val. Nanomedžiagų analizės metodai   [[doc.A.Kaušaitė-Minkštimienė]]   NChA</v>
      </c>
      <c r="I44" s="1918"/>
      <c r="J44" s="1486"/>
      <c r="K44" s="145">
        <v>12</v>
      </c>
      <c r="L44" s="297"/>
    </row>
    <row r="45" spans="1:11" ht="24.75" customHeight="1" thickBot="1">
      <c r="A45" s="6">
        <v>4</v>
      </c>
      <c r="B45" s="1904"/>
      <c r="C45" s="97">
        <v>13</v>
      </c>
      <c r="D45" s="2081"/>
      <c r="E45" s="1987"/>
      <c r="F45" s="2063"/>
      <c r="G45" s="1922"/>
      <c r="H45" s="2080"/>
      <c r="I45" s="1636"/>
      <c r="J45" s="1487"/>
      <c r="K45" s="151">
        <v>13</v>
      </c>
    </row>
    <row r="46" spans="1:11" ht="72" customHeight="1" thickBot="1">
      <c r="A46" s="6">
        <v>4</v>
      </c>
      <c r="B46" s="1904"/>
      <c r="C46" s="224">
        <v>14</v>
      </c>
      <c r="D46" s="677"/>
      <c r="E46" s="1962"/>
      <c r="F46" s="1890"/>
      <c r="G46" s="1923"/>
      <c r="H46" s="723" t="str">
        <f>LOOKUP($A46*100+$C46,matrix!N$243:N$261,matrix!L$243:L$261)</f>
        <v>13,15 val. Nanomedžiagų analizės metodai, seminaras      [[doc.A.Kaušaitė-Minkštimienė]]   NChA</v>
      </c>
      <c r="I46" s="2075" t="str">
        <f>LOOKUP($A48*100+$C48,matrix!N$262:N$279,matrix!L$262:L$279)</f>
        <v>12-20 val.   Biochemija, laboratoriniai darbai   1/3 gr.    [ lekt.  Z.Žitkus]]    GMC, Sauletekio al. 7, aud.R302   </v>
      </c>
      <c r="J46" s="1920"/>
      <c r="K46" s="94">
        <v>14</v>
      </c>
    </row>
    <row r="47" spans="1:11" ht="16.5" customHeight="1" thickBot="1">
      <c r="A47" s="6">
        <v>4</v>
      </c>
      <c r="B47" s="1904"/>
      <c r="C47" s="673">
        <v>15</v>
      </c>
      <c r="D47" s="2034" t="s">
        <v>286</v>
      </c>
      <c r="E47" s="2035"/>
      <c r="F47" s="2035"/>
      <c r="G47" s="2036"/>
      <c r="H47" s="1363"/>
      <c r="I47" s="2079"/>
      <c r="J47" s="2059"/>
      <c r="K47" s="134">
        <v>15</v>
      </c>
    </row>
    <row r="48" spans="1:11" ht="15" customHeight="1" thickBot="1">
      <c r="A48" s="6">
        <v>4</v>
      </c>
      <c r="B48" s="1904"/>
      <c r="C48" s="674">
        <v>16</v>
      </c>
      <c r="D48" s="2037"/>
      <c r="E48" s="2038"/>
      <c r="F48" s="2038"/>
      <c r="G48" s="2039"/>
      <c r="H48" s="1364"/>
      <c r="I48" s="2079"/>
      <c r="J48" s="2059"/>
      <c r="K48" s="915">
        <v>16</v>
      </c>
    </row>
    <row r="49" spans="1:11" ht="3" customHeight="1" thickBot="1">
      <c r="A49" s="6">
        <v>4</v>
      </c>
      <c r="B49" s="1860"/>
      <c r="C49" s="450">
        <v>17</v>
      </c>
      <c r="D49" s="2040"/>
      <c r="E49" s="2041"/>
      <c r="F49" s="2041"/>
      <c r="G49" s="2042"/>
      <c r="H49" s="1365"/>
      <c r="I49" s="1488"/>
      <c r="J49" s="1489"/>
      <c r="K49" s="467">
        <v>17</v>
      </c>
    </row>
    <row r="50" spans="1:11" ht="0.75" customHeight="1" hidden="1" thickBot="1">
      <c r="A50" s="6">
        <v>4</v>
      </c>
      <c r="B50" s="1864"/>
      <c r="C50" s="96">
        <v>18</v>
      </c>
      <c r="D50" s="671"/>
      <c r="E50" s="672"/>
      <c r="F50" s="675"/>
      <c r="G50" s="604"/>
      <c r="H50" s="1366"/>
      <c r="I50" s="911"/>
      <c r="J50" s="912"/>
      <c r="K50" s="93">
        <v>18</v>
      </c>
    </row>
    <row r="51" spans="1:11" ht="12.75" customHeight="1" thickBot="1">
      <c r="A51" s="18">
        <v>4</v>
      </c>
      <c r="B51" s="425"/>
      <c r="C51" s="426"/>
      <c r="D51" s="429"/>
      <c r="E51" s="430"/>
      <c r="F51" s="431"/>
      <c r="G51" s="430"/>
      <c r="H51" s="430"/>
      <c r="I51" s="427"/>
      <c r="J51" s="427"/>
      <c r="K51" s="428"/>
    </row>
    <row r="52" spans="1:12" ht="45" customHeight="1" thickBot="1">
      <c r="A52" s="6">
        <v>5</v>
      </c>
      <c r="B52" s="2093" t="s">
        <v>63</v>
      </c>
      <c r="C52" s="212">
        <v>8</v>
      </c>
      <c r="D52" s="1938" t="str">
        <f>LOOKUP($A52*100+$C52,matrix!N$288:N$293,matrix!L$288:L$293)</f>
        <v>Biochemija        [[prof.V.Masevičius]]    KDA</v>
      </c>
      <c r="E52" s="1939"/>
      <c r="F52" s="1939"/>
      <c r="G52" s="1939"/>
      <c r="H52" s="1940"/>
      <c r="I52" s="2075" t="str">
        <f>LOOKUP($A52*100+$C52,matrix!N$262:N$283,matrix!L$262:L$283)</f>
        <v>Neorganinė ir bioneorganinė chemija, lab darbai   [[prof. A.Beganskienė, lekt. I.Grigoravičiūtė-Puronienė]]   NChL</v>
      </c>
      <c r="J52" s="2086"/>
      <c r="K52" s="1107">
        <v>8</v>
      </c>
      <c r="L52" s="6" t="s">
        <v>482</v>
      </c>
    </row>
    <row r="53" spans="1:12" ht="26.25" customHeight="1" thickBot="1">
      <c r="A53" s="6">
        <v>5</v>
      </c>
      <c r="B53" s="1880"/>
      <c r="C53" s="222">
        <v>9</v>
      </c>
      <c r="D53" s="1944"/>
      <c r="E53" s="1945"/>
      <c r="F53" s="1945"/>
      <c r="G53" s="1945"/>
      <c r="H53" s="1946"/>
      <c r="I53" s="2077"/>
      <c r="J53" s="2087"/>
      <c r="K53" s="1108">
        <v>9</v>
      </c>
      <c r="L53" s="670"/>
    </row>
    <row r="54" spans="1:12" ht="66" customHeight="1" thickBot="1">
      <c r="A54" s="6">
        <v>5</v>
      </c>
      <c r="B54" s="1880"/>
      <c r="C54" s="184">
        <v>10</v>
      </c>
      <c r="D54" s="1309"/>
      <c r="E54" s="1042"/>
      <c r="F54" s="2073"/>
      <c r="G54" s="2074"/>
      <c r="H54" s="1026" t="str">
        <f>LOOKUP($A54*100+$C54,matrix!N$243:N$261,matrix!L$243:L$261)</f>
        <v>Biochemija, seminaras    [[prof.V.Masevičius]]                             FChA iki 2017.10.26;       KDA nuo 2017.10.31</v>
      </c>
      <c r="I54" s="2082" t="str">
        <f>LOOKUP($A54*100+$C54,matrix!N$262:N$283,matrix!L$262:L$283)</f>
        <v>Neorganinė ir bioneorganinė chemija    [[prof. A.Beganskienė]]   PChA</v>
      </c>
      <c r="J54" s="2083"/>
      <c r="K54" s="361">
        <v>10</v>
      </c>
      <c r="L54" s="670"/>
    </row>
    <row r="55" spans="1:11" ht="78" customHeight="1" thickBot="1">
      <c r="A55" s="6">
        <v>5</v>
      </c>
      <c r="B55" s="1880"/>
      <c r="C55" s="224">
        <v>11</v>
      </c>
      <c r="D55" s="1669" t="str">
        <f>LOOKUP($A55*100+$C55,matrix!N$201:N$201,matrix!L$201:L$201)</f>
        <v>Biochemija, seminaras                    [[prof. V.Masevičius]]    OChA iki 2017.10.26;      KDA nuo 2017.10.31</v>
      </c>
      <c r="E55" s="196"/>
      <c r="F55" s="1856"/>
      <c r="G55" s="1947"/>
      <c r="H55" s="684"/>
      <c r="I55" s="2084"/>
      <c r="J55" s="2085"/>
      <c r="K55" s="94">
        <v>11</v>
      </c>
    </row>
    <row r="56" spans="1:11" ht="21" customHeight="1" thickBot="1">
      <c r="A56" s="6">
        <v>5</v>
      </c>
      <c r="B56" s="1880"/>
      <c r="C56" s="139">
        <v>12</v>
      </c>
      <c r="D56" s="1668"/>
      <c r="E56" s="1337"/>
      <c r="F56" s="1948"/>
      <c r="G56" s="1949"/>
      <c r="H56" s="685"/>
      <c r="I56" s="2075" t="str">
        <f>LOOKUP($A57*100+$C57,matrix!N$262:N$283,matrix!L$262:L$283)</f>
        <v> Neorganinė ir bioneorganinė chemija,  paskaita ir seminaras    [[prof. A.Beganskienė]]   TChA</v>
      </c>
      <c r="J56" s="2076"/>
      <c r="K56" s="144">
        <v>12</v>
      </c>
    </row>
    <row r="57" spans="1:11" ht="33.75" customHeight="1" thickBot="1">
      <c r="A57" s="6">
        <v>5</v>
      </c>
      <c r="B57" s="1880"/>
      <c r="C57" s="235">
        <v>13</v>
      </c>
      <c r="D57" s="1340"/>
      <c r="E57" s="1341"/>
      <c r="F57" s="1948"/>
      <c r="G57" s="1949"/>
      <c r="H57" s="2281"/>
      <c r="I57" s="2077"/>
      <c r="J57" s="2078"/>
      <c r="K57" s="212">
        <v>13</v>
      </c>
    </row>
    <row r="58" spans="1:11" ht="19.5" customHeight="1" thickBot="1">
      <c r="A58" s="6">
        <v>5</v>
      </c>
      <c r="B58" s="1880"/>
      <c r="C58" s="136">
        <v>14</v>
      </c>
      <c r="D58" s="1338"/>
      <c r="E58" s="1339"/>
      <c r="F58" s="1857"/>
      <c r="G58" s="1950"/>
      <c r="H58" s="1936" t="str">
        <f>LOOKUP($A59*100+$C59,matrix!N$243:N$261,matrix!L$243:L$261)</f>
        <v>Praktinė medžiagotyra        [[prof. E.Kuokštis]]   FF, 215 k.</v>
      </c>
      <c r="I58" s="1038"/>
      <c r="J58" s="1039"/>
      <c r="K58" s="222">
        <v>14</v>
      </c>
    </row>
    <row r="59" spans="1:11" ht="30" customHeight="1" thickBot="1">
      <c r="A59" s="6">
        <v>5</v>
      </c>
      <c r="B59" s="1880"/>
      <c r="C59" s="676">
        <v>15</v>
      </c>
      <c r="D59" s="2067" t="s">
        <v>286</v>
      </c>
      <c r="E59" s="2068"/>
      <c r="F59" s="2068"/>
      <c r="G59" s="2068"/>
      <c r="H59" s="1956"/>
      <c r="I59" s="1052"/>
      <c r="J59" s="1053"/>
      <c r="K59" s="97">
        <v>15</v>
      </c>
    </row>
    <row r="60" spans="1:11" ht="31.5" customHeight="1">
      <c r="A60" s="6">
        <v>5</v>
      </c>
      <c r="B60" s="1880"/>
      <c r="C60" s="551">
        <v>16</v>
      </c>
      <c r="D60" s="2069"/>
      <c r="E60" s="2070"/>
      <c r="F60" s="2070"/>
      <c r="G60" s="2070"/>
      <c r="H60" s="1936" t="str">
        <f>LOOKUP($A60*100+$C60,matrix!N$243:N$261,matrix!L$243:L$261)</f>
        <v>Praktinė medžiagotyra, lab. darbai        [[prof. E.Kuokštis]]   FF</v>
      </c>
      <c r="I60" s="1038"/>
      <c r="J60" s="1039"/>
      <c r="K60" s="154">
        <v>16</v>
      </c>
    </row>
    <row r="61" spans="1:11" ht="28.5" customHeight="1" thickBot="1">
      <c r="A61" s="6">
        <v>5</v>
      </c>
      <c r="B61" s="1880"/>
      <c r="C61" s="96">
        <v>17</v>
      </c>
      <c r="D61" s="2071"/>
      <c r="E61" s="2072"/>
      <c r="F61" s="2072"/>
      <c r="G61" s="2072"/>
      <c r="H61" s="1956"/>
      <c r="I61" s="911"/>
      <c r="J61" s="912"/>
      <c r="K61" s="144">
        <v>17</v>
      </c>
    </row>
    <row r="62" spans="1:11" ht="18.75" customHeight="1" hidden="1" thickBot="1">
      <c r="A62" s="6">
        <v>5</v>
      </c>
      <c r="B62" s="1881"/>
      <c r="C62" s="95">
        <v>18</v>
      </c>
      <c r="D62" s="216"/>
      <c r="E62" s="218"/>
      <c r="F62" s="107"/>
      <c r="G62" s="126"/>
      <c r="H62" s="220"/>
      <c r="I62" s="683"/>
      <c r="J62" s="683"/>
      <c r="K62" s="221">
        <v>18</v>
      </c>
    </row>
    <row r="63" spans="5:8" ht="18.75" thickBot="1">
      <c r="E63" s="19"/>
      <c r="F63" s="26"/>
      <c r="G63" s="26"/>
      <c r="H63" s="26"/>
    </row>
    <row r="64" spans="3:10" ht="42.75" customHeight="1">
      <c r="C64" s="42"/>
      <c r="D64" s="1342" t="s">
        <v>519</v>
      </c>
      <c r="E64" s="1343"/>
      <c r="F64" s="1344"/>
      <c r="G64" s="412"/>
      <c r="H64" s="412"/>
      <c r="I64" s="415"/>
      <c r="J64" s="415"/>
    </row>
    <row r="65" spans="4:6" ht="27" customHeight="1" thickBot="1">
      <c r="D65" s="1345" t="s">
        <v>609</v>
      </c>
      <c r="E65" s="1346"/>
      <c r="F65" s="1347"/>
    </row>
    <row r="70" spans="4:6" ht="25.5">
      <c r="D70" s="2066" t="s">
        <v>278</v>
      </c>
      <c r="E70" s="2066"/>
      <c r="F70" s="2066"/>
    </row>
  </sheetData>
  <sheetProtection/>
  <mergeCells count="56">
    <mergeCell ref="D1:I1"/>
    <mergeCell ref="D4:D7"/>
    <mergeCell ref="D10:D11"/>
    <mergeCell ref="H19:H22"/>
    <mergeCell ref="E6:G7"/>
    <mergeCell ref="H6:H7"/>
    <mergeCell ref="E19:G20"/>
    <mergeCell ref="E10:G10"/>
    <mergeCell ref="E21:E22"/>
    <mergeCell ref="B52:B62"/>
    <mergeCell ref="D31:G32"/>
    <mergeCell ref="B40:B50"/>
    <mergeCell ref="B29:B38"/>
    <mergeCell ref="D52:H53"/>
    <mergeCell ref="H10:H13"/>
    <mergeCell ref="B17:B27"/>
    <mergeCell ref="B4:B15"/>
    <mergeCell ref="D8:G9"/>
    <mergeCell ref="H8:H9"/>
    <mergeCell ref="I33:J35"/>
    <mergeCell ref="J30:J31"/>
    <mergeCell ref="D21:D22"/>
    <mergeCell ref="E30:G30"/>
    <mergeCell ref="G21:G22"/>
    <mergeCell ref="H23:H24"/>
    <mergeCell ref="I56:J57"/>
    <mergeCell ref="I46:J48"/>
    <mergeCell ref="H44:H45"/>
    <mergeCell ref="D44:D45"/>
    <mergeCell ref="I41:J42"/>
    <mergeCell ref="I54:J55"/>
    <mergeCell ref="I52:J53"/>
    <mergeCell ref="I43:I44"/>
    <mergeCell ref="D70:F70"/>
    <mergeCell ref="D59:G61"/>
    <mergeCell ref="H60:H61"/>
    <mergeCell ref="F55:G58"/>
    <mergeCell ref="F54:G54"/>
    <mergeCell ref="H58:H59"/>
    <mergeCell ref="M26:U27"/>
    <mergeCell ref="D38:G38"/>
    <mergeCell ref="D47:G49"/>
    <mergeCell ref="D34:D37"/>
    <mergeCell ref="I24:J26"/>
    <mergeCell ref="G23:G24"/>
    <mergeCell ref="D40:H42"/>
    <mergeCell ref="E33:G36"/>
    <mergeCell ref="E43:G46"/>
    <mergeCell ref="I30:I31"/>
    <mergeCell ref="O10:P12"/>
    <mergeCell ref="I18:I19"/>
    <mergeCell ref="J18:J19"/>
    <mergeCell ref="I21:J23"/>
    <mergeCell ref="I8:J10"/>
    <mergeCell ref="I6:J7"/>
    <mergeCell ref="I11:J12"/>
  </mergeCells>
  <printOptions/>
  <pageMargins left="0.25" right="0.25" top="0.75" bottom="0.75" header="0.3" footer="0.3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zoomScale="70" zoomScaleNormal="70" zoomScalePageLayoutView="0" workbookViewId="0" topLeftCell="B1">
      <selection activeCell="K25" sqref="K25"/>
    </sheetView>
  </sheetViews>
  <sheetFormatPr defaultColWidth="9.140625" defaultRowHeight="12.75"/>
  <cols>
    <col min="1" max="1" width="1.1484375" style="6" hidden="1" customWidth="1"/>
    <col min="2" max="2" width="6.00390625" style="6" customWidth="1"/>
    <col min="3" max="3" width="6.28125" style="12" customWidth="1"/>
    <col min="4" max="4" width="27.28125" style="13" customWidth="1"/>
    <col min="5" max="5" width="24.00390625" style="13" customWidth="1"/>
    <col min="6" max="6" width="26.8515625" style="13" customWidth="1"/>
    <col min="7" max="7" width="25.28125" style="13" customWidth="1"/>
    <col min="8" max="8" width="24.28125" style="13" customWidth="1"/>
    <col min="9" max="9" width="0.2890625" style="13" hidden="1" customWidth="1"/>
    <col min="10" max="10" width="32.421875" style="13" customWidth="1"/>
    <col min="11" max="11" width="36.8515625" style="13" customWidth="1"/>
    <col min="12" max="12" width="7.28125" style="13" customWidth="1"/>
    <col min="13" max="13" width="16.57421875" style="13" customWidth="1"/>
    <col min="14" max="14" width="18.00390625" style="13" customWidth="1"/>
    <col min="15" max="16384" width="9.140625" style="6" customWidth="1"/>
  </cols>
  <sheetData>
    <row r="1" spans="4:11" ht="36.75" customHeight="1">
      <c r="D1" s="2160" t="s">
        <v>715</v>
      </c>
      <c r="E1" s="2160"/>
      <c r="F1" s="2160"/>
      <c r="G1" s="2160"/>
      <c r="H1" s="2160"/>
      <c r="I1" s="2160"/>
      <c r="J1" s="2160"/>
      <c r="K1" s="2160"/>
    </row>
    <row r="2" spans="4:11" ht="24" customHeight="1" thickBot="1">
      <c r="D2" s="972"/>
      <c r="E2" s="972"/>
      <c r="F2" s="972"/>
      <c r="G2" s="972"/>
      <c r="H2" s="972"/>
      <c r="I2" s="972"/>
      <c r="J2" s="1021">
        <v>16</v>
      </c>
      <c r="K2" s="1023">
        <v>28</v>
      </c>
    </row>
    <row r="3" spans="2:12" ht="37.5" customHeight="1" thickBot="1">
      <c r="B3" s="710"/>
      <c r="C3" s="2133" t="s">
        <v>79</v>
      </c>
      <c r="D3" s="2135" t="s">
        <v>394</v>
      </c>
      <c r="E3" s="2135"/>
      <c r="F3" s="2135"/>
      <c r="G3" s="2135"/>
      <c r="H3" s="2136"/>
      <c r="J3" s="2137" t="s">
        <v>722</v>
      </c>
      <c r="K3" s="2145" t="s">
        <v>395</v>
      </c>
      <c r="L3" s="2140" t="s">
        <v>396</v>
      </c>
    </row>
    <row r="4" spans="2:12" ht="39" customHeight="1" thickBot="1">
      <c r="B4" s="771"/>
      <c r="C4" s="2134"/>
      <c r="D4" s="905" t="s">
        <v>314</v>
      </c>
      <c r="E4" s="904" t="s">
        <v>25</v>
      </c>
      <c r="F4" s="904" t="s">
        <v>277</v>
      </c>
      <c r="G4" s="905" t="s">
        <v>23</v>
      </c>
      <c r="H4" s="904" t="s">
        <v>30</v>
      </c>
      <c r="I4" s="905" t="s">
        <v>145</v>
      </c>
      <c r="J4" s="2138"/>
      <c r="K4" s="2146"/>
      <c r="L4" s="2141"/>
    </row>
    <row r="5" spans="1:12" ht="22.5" customHeight="1" thickBot="1">
      <c r="A5" s="6">
        <v>1</v>
      </c>
      <c r="B5" s="1859" t="s">
        <v>59</v>
      </c>
      <c r="C5" s="222">
        <v>8</v>
      </c>
      <c r="D5" s="887"/>
      <c r="E5" s="1852" t="str">
        <f>LOOKUP($A5*100+$C5,matrix!N$337:N$353,matrix!L$337:L$353)</f>
        <v>Cheminė technologija, lab. darbai  1/2 gr.   [[d.A.Bočkuvienė]]  PChL</v>
      </c>
      <c r="F5" s="1961" t="str">
        <f>LOOKUP($A7*100+$C7,matrix!N$362:N$372,matrix!L$362:L$372)</f>
        <v>Kieto kūno ir paviršiaus tyrimo metodai   [[prof.A.Selskis]]  FTMC, Saulėtekio al. 3</v>
      </c>
      <c r="G5" s="1865" t="s">
        <v>820</v>
      </c>
      <c r="H5" s="599"/>
      <c r="I5" s="898"/>
      <c r="J5" s="1936" t="s">
        <v>367</v>
      </c>
      <c r="K5" s="1272"/>
      <c r="L5" s="226">
        <v>8</v>
      </c>
    </row>
    <row r="6" spans="1:12" ht="40.5" customHeight="1" thickBot="1">
      <c r="A6" s="6">
        <v>1</v>
      </c>
      <c r="B6" s="1860"/>
      <c r="C6" s="223">
        <v>9</v>
      </c>
      <c r="D6" s="888"/>
      <c r="E6" s="1911"/>
      <c r="F6" s="1989"/>
      <c r="G6" s="1900"/>
      <c r="H6" s="1852" t="s">
        <v>367</v>
      </c>
      <c r="I6" s="892"/>
      <c r="J6" s="1959"/>
      <c r="K6" s="2116" t="str">
        <f>LOOKUP($A6*100+$C6,matrix!N$294:N$313,matrix!L$294:L$313)</f>
        <v>Molekulinė biologija, paskaita [[dr.G.Sasnauskas, dr.G.Tamulaitienė, dr.G.Tamulaitis, dr.M.Zaremba]]    JGMC, Saulėtekio al. 7, aud.R103  </v>
      </c>
      <c r="L6" s="884">
        <v>9</v>
      </c>
    </row>
    <row r="7" spans="1:12" ht="26.25" customHeight="1" thickBot="1">
      <c r="A7" s="6">
        <v>1</v>
      </c>
      <c r="B7" s="1860"/>
      <c r="C7" s="96">
        <v>10</v>
      </c>
      <c r="D7" s="889"/>
      <c r="E7" s="1853"/>
      <c r="F7" s="1989"/>
      <c r="G7" s="1900"/>
      <c r="H7" s="1911"/>
      <c r="I7" s="899"/>
      <c r="J7" s="1959"/>
      <c r="K7" s="2117"/>
      <c r="L7" s="94">
        <v>10</v>
      </c>
    </row>
    <row r="8" spans="1:12" ht="41.25" customHeight="1" thickBot="1">
      <c r="A8" s="6">
        <v>1</v>
      </c>
      <c r="B8" s="1860"/>
      <c r="C8" s="184">
        <v>11</v>
      </c>
      <c r="D8" s="2109" t="str">
        <f>LOOKUP($A8*100+$C8,matrix!N$337:N$353,matrix!L$337:L$353)</f>
        <v>Cheminė technologija, lab. darbai  [dr.T.Krivorotova]]  PChL</v>
      </c>
      <c r="E8" s="247"/>
      <c r="F8" s="1963"/>
      <c r="G8" s="1866"/>
      <c r="H8" s="1911"/>
      <c r="I8" s="900"/>
      <c r="J8" s="1959"/>
      <c r="K8" s="2118"/>
      <c r="L8" s="92">
        <v>11</v>
      </c>
    </row>
    <row r="9" spans="1:12" ht="31.5" customHeight="1" thickBot="1">
      <c r="A9" s="6">
        <v>1</v>
      </c>
      <c r="B9" s="1860"/>
      <c r="C9" s="223">
        <v>12</v>
      </c>
      <c r="D9" s="2153"/>
      <c r="E9" s="1852" t="str">
        <f>LOOKUP($A9*100+$C9,matrix!N$374:N$387,matrix!L$374:L$387)</f>
        <v>11,45 val. Elektrochemija, paskaita ir seminaras    [[doc.A.Valiūnienė ]]    FChA</v>
      </c>
      <c r="F9" s="893"/>
      <c r="G9" s="191"/>
      <c r="H9" s="1911"/>
      <c r="I9" s="900"/>
      <c r="J9" s="1956"/>
      <c r="K9" s="2112" t="str">
        <f>LOOKUP($A9*100+$C9,matrix!N$294:N$313,matrix!L$294:L$313)</f>
        <v>Molekulinė biologija, seminaras     [[dr.G.Sasnauskas, dr.G.Tamulaitienė, dr.G.Tamulaitis, dr.M.Zaremba]]    JGMC, Saulėtekio al. 7, aud.R103  </v>
      </c>
      <c r="L9" s="227">
        <v>12</v>
      </c>
    </row>
    <row r="10" spans="1:12" ht="45" customHeight="1" thickBot="1">
      <c r="A10" s="6">
        <v>1</v>
      </c>
      <c r="B10" s="1860"/>
      <c r="C10" s="223">
        <v>13</v>
      </c>
      <c r="D10" s="2154"/>
      <c r="E10" s="1911"/>
      <c r="F10" s="1961" t="str">
        <f>LOOKUP($A12*100+$C12,matrix!N$362:N$372,matrix!L$362:L$372)</f>
        <v>Kieto kūno ir paviršiaus tyrimo metodai lab. darbai   [[prof.A.Selskis]]  FTMC, Saulėtekio al. 3</v>
      </c>
      <c r="G10" s="193"/>
      <c r="H10" s="1911"/>
      <c r="I10" s="901"/>
      <c r="J10" s="1936" t="str">
        <f>LOOKUP($A10*100+$C10,matrix!N$314:N$318,matrix!L$314:L$318)</f>
        <v>13,15 val. Nanobiotechnologija  paskaita    [[doc.K.Radzevičius]]   PChA</v>
      </c>
      <c r="K10" s="1870"/>
      <c r="L10" s="227">
        <v>13</v>
      </c>
    </row>
    <row r="11" spans="1:12" ht="22.5" customHeight="1" thickBot="1">
      <c r="A11" s="6">
        <v>1</v>
      </c>
      <c r="B11" s="1860"/>
      <c r="C11" s="97">
        <v>14</v>
      </c>
      <c r="D11" s="1852" t="s">
        <v>367</v>
      </c>
      <c r="E11" s="1911"/>
      <c r="F11" s="1989"/>
      <c r="G11" s="1856" t="str">
        <f>LOOKUP($A12*100+$C12,matrix!N$337:N$353,matrix!L$337:L$353)</f>
        <v>Cheminė technologija, lab. darbai    [[prof.S.Budrienė]]  PChL</v>
      </c>
      <c r="H11" s="1911"/>
      <c r="I11" s="902"/>
      <c r="J11" s="1959"/>
      <c r="K11" s="1493"/>
      <c r="L11" s="92">
        <v>14</v>
      </c>
    </row>
    <row r="12" spans="1:12" ht="36" customHeight="1" thickBot="1">
      <c r="A12" s="6">
        <v>1</v>
      </c>
      <c r="B12" s="1860"/>
      <c r="C12" s="97">
        <v>15</v>
      </c>
      <c r="D12" s="1911"/>
      <c r="E12" s="1853"/>
      <c r="F12" s="1989"/>
      <c r="G12" s="1948"/>
      <c r="H12" s="1853"/>
      <c r="I12" s="903"/>
      <c r="J12" s="1956"/>
      <c r="K12" s="1494"/>
      <c r="L12" s="92">
        <v>15</v>
      </c>
    </row>
    <row r="13" spans="1:19" ht="20.25" customHeight="1" thickBot="1">
      <c r="A13" s="6">
        <v>1</v>
      </c>
      <c r="B13" s="1860"/>
      <c r="C13" s="223">
        <v>16</v>
      </c>
      <c r="D13" s="1911"/>
      <c r="E13" s="276"/>
      <c r="F13" s="1963"/>
      <c r="G13" s="1857"/>
      <c r="H13" s="515"/>
      <c r="I13" s="902"/>
      <c r="J13" s="336"/>
      <c r="K13" s="1490"/>
      <c r="L13" s="228">
        <v>16</v>
      </c>
      <c r="R13" s="594"/>
      <c r="S13" s="594"/>
    </row>
    <row r="14" spans="1:19" ht="31.5" customHeight="1" thickBot="1">
      <c r="A14" s="6">
        <v>1</v>
      </c>
      <c r="B14" s="1860"/>
      <c r="C14" s="224">
        <v>17</v>
      </c>
      <c r="D14" s="1911"/>
      <c r="E14" s="251"/>
      <c r="F14" s="795"/>
      <c r="G14" s="798"/>
      <c r="H14" s="251"/>
      <c r="I14" s="738"/>
      <c r="J14" s="2142" t="str">
        <f>LOOKUP($A14*100+$C14,matrix!N$314:N$318,matrix!L$314:L$318)</f>
        <v>Nanobiotechnologija, lab.darbai     1/2 gr.     [[doc.K.Radzevičius]]   PChL</v>
      </c>
      <c r="K14" s="1491"/>
      <c r="L14" s="228">
        <v>17</v>
      </c>
      <c r="Q14" s="2110"/>
      <c r="R14" s="594"/>
      <c r="S14" s="594"/>
    </row>
    <row r="15" spans="1:19" ht="15" customHeight="1" thickBot="1">
      <c r="A15" s="6">
        <v>1</v>
      </c>
      <c r="B15" s="1860"/>
      <c r="C15" s="885">
        <v>18</v>
      </c>
      <c r="D15" s="1853"/>
      <c r="E15" s="891"/>
      <c r="F15" s="894"/>
      <c r="G15" s="896"/>
      <c r="H15" s="891"/>
      <c r="I15" s="796"/>
      <c r="J15" s="2143"/>
      <c r="K15" s="1492"/>
      <c r="L15" s="228">
        <v>18</v>
      </c>
      <c r="Q15" s="2110"/>
      <c r="R15" s="594"/>
      <c r="S15" s="594"/>
    </row>
    <row r="16" spans="1:19" ht="24" customHeight="1" thickBot="1">
      <c r="A16" s="6">
        <v>1</v>
      </c>
      <c r="B16" s="1860"/>
      <c r="C16" s="885">
        <v>19</v>
      </c>
      <c r="D16" s="890"/>
      <c r="E16" s="248"/>
      <c r="F16" s="895"/>
      <c r="G16" s="897"/>
      <c r="H16" s="248"/>
      <c r="I16" s="796"/>
      <c r="J16" s="2143"/>
      <c r="K16" s="1272"/>
      <c r="L16" s="228">
        <v>19</v>
      </c>
      <c r="Q16" s="2110"/>
      <c r="R16" s="594"/>
      <c r="S16" s="594"/>
    </row>
    <row r="17" spans="1:18" ht="6" customHeight="1" thickBot="1">
      <c r="A17" s="6">
        <v>1</v>
      </c>
      <c r="B17" s="1864"/>
      <c r="C17" s="886">
        <v>20</v>
      </c>
      <c r="D17" s="794"/>
      <c r="E17" s="1045"/>
      <c r="F17" s="1046"/>
      <c r="G17" s="1047"/>
      <c r="H17" s="1045"/>
      <c r="I17" s="796"/>
      <c r="J17" s="2144"/>
      <c r="K17" s="1037"/>
      <c r="L17" s="229">
        <v>20</v>
      </c>
      <c r="Q17" s="2111"/>
      <c r="R17" s="19"/>
    </row>
    <row r="18" spans="1:12" ht="13.5" customHeight="1" thickBot="1">
      <c r="A18" s="6">
        <v>1</v>
      </c>
      <c r="B18" s="441"/>
      <c r="C18" s="162"/>
      <c r="D18" s="246"/>
      <c r="E18" s="799"/>
      <c r="F18" s="799"/>
      <c r="G18" s="799"/>
      <c r="H18" s="799"/>
      <c r="I18" s="246"/>
      <c r="J18" s="246"/>
      <c r="K18" s="797"/>
      <c r="L18" s="883"/>
    </row>
    <row r="19" spans="1:12" ht="15.75" customHeight="1" thickBot="1">
      <c r="A19" s="6">
        <v>2</v>
      </c>
      <c r="B19" s="1859" t="s">
        <v>60</v>
      </c>
      <c r="C19" s="222">
        <v>8</v>
      </c>
      <c r="D19" s="1844" t="str">
        <f>LOOKUP($A19*100+$C19,matrix!N$331:N$335,matrix!L$331:L$335)</f>
        <v>Cheminė technologija    [[prof.R.Makuška]]    NChA</v>
      </c>
      <c r="E19" s="1845"/>
      <c r="F19" s="1845"/>
      <c r="G19" s="1845"/>
      <c r="H19" s="1845"/>
      <c r="I19" s="2130"/>
      <c r="J19" s="1936" t="str">
        <f>LOOKUP($A19*100+$C19,matrix!N$314:N$331,matrix!L$314:L$331)</f>
        <v>Nanobiotechnologija, lab.darbai     1/2 gr.     [[doc.K.Radzevičius]]   PChL</v>
      </c>
      <c r="K19" s="1492"/>
      <c r="L19" s="230">
        <v>8</v>
      </c>
    </row>
    <row r="20" spans="1:13" ht="20.25" customHeight="1">
      <c r="A20" s="6">
        <v>2</v>
      </c>
      <c r="B20" s="1860"/>
      <c r="C20" s="223">
        <v>9</v>
      </c>
      <c r="D20" s="2052"/>
      <c r="E20" s="2053"/>
      <c r="F20" s="2053"/>
      <c r="G20" s="2053"/>
      <c r="H20" s="2053"/>
      <c r="I20" s="2131"/>
      <c r="J20" s="1959"/>
      <c r="K20" s="2116" t="str">
        <f>LOOKUP($A22*100+$C22,matrix!N$294:N$313,matrix!L$294:L$313)</f>
        <v>Biotechnologija, paskaita      [[dr.A.Gegeckas]]    JGMC, Saulėtekio al. 7, aud.R106  </v>
      </c>
      <c r="L20" s="231">
        <v>9</v>
      </c>
      <c r="M20" s="416"/>
    </row>
    <row r="21" spans="1:12" ht="30.75" customHeight="1" thickBot="1">
      <c r="A21" s="6">
        <v>2</v>
      </c>
      <c r="B21" s="1860"/>
      <c r="C21" s="97">
        <v>10</v>
      </c>
      <c r="D21" s="1847"/>
      <c r="E21" s="1848"/>
      <c r="F21" s="1848"/>
      <c r="G21" s="1848"/>
      <c r="H21" s="1848"/>
      <c r="I21" s="2132"/>
      <c r="J21" s="1956"/>
      <c r="K21" s="1918"/>
      <c r="L21" s="239">
        <v>10</v>
      </c>
    </row>
    <row r="22" spans="1:12" ht="30.75" customHeight="1" thickBot="1">
      <c r="A22" s="6">
        <v>2</v>
      </c>
      <c r="B22" s="1860"/>
      <c r="C22" s="97">
        <v>11</v>
      </c>
      <c r="D22" s="1947" t="str">
        <f>LOOKUP($A22*100+$C22,matrix!N$338:N$353,matrix!L$338:L$353)</f>
        <v>Cheminė technologija, lab. darbai 1/2 gr. [d.J.Jonikaitė-Švėgždienė]]  PChL</v>
      </c>
      <c r="E22" s="251"/>
      <c r="F22" s="204"/>
      <c r="G22" s="247"/>
      <c r="H22" s="1077"/>
      <c r="I22" s="1074"/>
      <c r="J22" s="1936" t="str">
        <f>LOOKUP($A22*100+$C22,matrix!N$314:N$331,matrix!L$314:L$331)</f>
        <v>Pagrindiniai nanodalelių sintezės principai, paskaita ir seminaras    [[lekt.J.Pilipavičius]]       TChA</v>
      </c>
      <c r="K22" s="1870"/>
      <c r="L22" s="111">
        <v>11</v>
      </c>
    </row>
    <row r="23" spans="1:16" ht="51" customHeight="1" thickBot="1">
      <c r="A23" s="6">
        <v>2</v>
      </c>
      <c r="B23" s="1860"/>
      <c r="C23" s="223">
        <v>12</v>
      </c>
      <c r="D23" s="2153"/>
      <c r="E23" s="1852" t="s">
        <v>367</v>
      </c>
      <c r="F23" s="613"/>
      <c r="G23" s="1865" t="s">
        <v>388</v>
      </c>
      <c r="H23" s="1856" t="str">
        <f>LOOKUP($A23*100+$C23,matrix!N$390:N$396,matrix!L$390:L$396)</f>
        <v> Plastikai ir kompozitai, lab.d.    [[prof.S.Budrienė]]  PChSL</v>
      </c>
      <c r="I23" s="1075"/>
      <c r="J23" s="1959"/>
      <c r="K23" s="1271" t="str">
        <f>LOOKUP($A25*100+$C25,matrix!N$300:N$300,matrix!L$300:L$300)</f>
        <v>Biotechnologija, seminaras    [[dr.A.Gegeckas]]    GMC, Saulėtekio al. 7, aud.R106  </v>
      </c>
      <c r="L23" s="1495">
        <v>12</v>
      </c>
      <c r="P23" s="1392"/>
    </row>
    <row r="24" spans="1:12" ht="30" customHeight="1" thickBot="1">
      <c r="A24" s="6">
        <v>2</v>
      </c>
      <c r="B24" s="1860"/>
      <c r="C24" s="223">
        <v>13</v>
      </c>
      <c r="D24" s="2154"/>
      <c r="E24" s="1911"/>
      <c r="F24" s="390"/>
      <c r="G24" s="1900"/>
      <c r="H24" s="1857"/>
      <c r="I24" s="1074"/>
      <c r="J24" s="1956"/>
      <c r="K24" s="1496"/>
      <c r="L24" s="232">
        <v>13</v>
      </c>
    </row>
    <row r="25" spans="1:12" ht="95.25" customHeight="1" thickBot="1">
      <c r="A25" s="6">
        <v>2</v>
      </c>
      <c r="B25" s="1860"/>
      <c r="C25" s="137">
        <v>14</v>
      </c>
      <c r="D25" s="1852" t="s">
        <v>367</v>
      </c>
      <c r="E25" s="1911"/>
      <c r="F25" s="1852" t="str">
        <f>LOOKUP($A25*100+$C25,matrix!N$338:N$353,matrix!L$338:L$353)</f>
        <v>Cheminė technologija, lab. darbai  [[d.Č.Višnevskij]]  PChL</v>
      </c>
      <c r="G25" s="1900"/>
      <c r="H25" s="1856" t="str">
        <f>LOOKUP($A25*100+$C25,matrix!N$390:N$396,matrix!L$390:L$396)</f>
        <v>Plastikai ir kompozitai   [[prof.S.Budrienė]]  PChA</v>
      </c>
      <c r="I25" s="1076"/>
      <c r="J25" s="1936"/>
      <c r="K25" s="1271" t="str">
        <f>LOOKUP($A25*100+$C25,matrix!N$302:N$304,matrix!L$302:L$304)</f>
        <v> Biofizika, 14-16 val.paskaita, 16-18 val. seminaras [[dr.S.Bagdonas]]    GMC, Saulėtekio al. 7, aud.R406  </v>
      </c>
      <c r="L25" s="240">
        <v>14</v>
      </c>
    </row>
    <row r="26" spans="1:12" ht="94.5" customHeight="1" thickBot="1">
      <c r="A26" s="6">
        <v>2</v>
      </c>
      <c r="B26" s="1860"/>
      <c r="C26" s="136">
        <v>15</v>
      </c>
      <c r="D26" s="1911"/>
      <c r="E26" s="1911"/>
      <c r="F26" s="1911"/>
      <c r="G26" s="1866"/>
      <c r="H26" s="1921"/>
      <c r="I26" s="1075"/>
      <c r="J26" s="1959"/>
      <c r="K26" s="1271" t="str">
        <f>LOOKUP($A26*100+$C26,matrix!N$302:N$304,matrix!L$302:L$304)</f>
        <v>Imunologija, 14-16 val.paskaita, 16-18 val. seminaras [[dr. A. Žvirblienė]]GMC, Saulėtekio al. 7, aud.R404</v>
      </c>
      <c r="L26" s="240">
        <v>15</v>
      </c>
    </row>
    <row r="27" spans="1:12" ht="22.5" customHeight="1" thickBot="1">
      <c r="A27" s="6">
        <v>2</v>
      </c>
      <c r="B27" s="1860"/>
      <c r="C27" s="224">
        <v>16</v>
      </c>
      <c r="D27" s="1911"/>
      <c r="E27" s="1911"/>
      <c r="F27" s="1853"/>
      <c r="G27" s="1059"/>
      <c r="H27" s="1889"/>
      <c r="I27" s="2128"/>
      <c r="J27" s="1956"/>
      <c r="K27" s="1271"/>
      <c r="L27" s="232">
        <v>16</v>
      </c>
    </row>
    <row r="28" spans="1:12" ht="25.5" customHeight="1" thickBot="1">
      <c r="A28" s="6">
        <v>2</v>
      </c>
      <c r="B28" s="1860"/>
      <c r="C28" s="225">
        <v>17</v>
      </c>
      <c r="D28" s="2155"/>
      <c r="E28" s="1911"/>
      <c r="F28" s="362"/>
      <c r="G28" s="605"/>
      <c r="H28" s="362"/>
      <c r="I28" s="2129"/>
      <c r="J28" s="1065"/>
      <c r="K28" s="1271"/>
      <c r="L28" s="240">
        <v>17</v>
      </c>
    </row>
    <row r="29" spans="1:12" ht="2.25" customHeight="1" thickBot="1">
      <c r="A29" s="6">
        <v>2</v>
      </c>
      <c r="B29" s="1864"/>
      <c r="C29" s="97">
        <v>18</v>
      </c>
      <c r="D29" s="249"/>
      <c r="E29" s="1911"/>
      <c r="F29" s="250"/>
      <c r="G29" s="1066"/>
      <c r="H29" s="197"/>
      <c r="I29" s="1068"/>
      <c r="J29" s="1069"/>
      <c r="K29" s="1274"/>
      <c r="L29" s="240">
        <v>18</v>
      </c>
    </row>
    <row r="30" spans="1:12" ht="18" customHeight="1" hidden="1" thickBot="1">
      <c r="A30" s="6">
        <v>2</v>
      </c>
      <c r="B30" s="109"/>
      <c r="C30" s="96">
        <v>19</v>
      </c>
      <c r="D30" s="110"/>
      <c r="E30" s="1853"/>
      <c r="F30" s="14"/>
      <c r="G30" s="253"/>
      <c r="H30" s="1070"/>
      <c r="I30" s="1071"/>
      <c r="J30" s="1072"/>
      <c r="K30" s="1067"/>
      <c r="L30" s="233">
        <v>19</v>
      </c>
    </row>
    <row r="31" spans="2:12" ht="13.5" customHeight="1" thickBot="1">
      <c r="B31" s="441"/>
      <c r="C31" s="214"/>
      <c r="D31" s="245"/>
      <c r="E31" s="246"/>
      <c r="F31" s="246"/>
      <c r="G31" s="246"/>
      <c r="H31" s="799"/>
      <c r="I31" s="243"/>
      <c r="J31" s="243"/>
      <c r="K31" s="367"/>
      <c r="L31" s="168"/>
    </row>
    <row r="32" spans="1:12" ht="27.75" customHeight="1" thickBot="1">
      <c r="A32" s="6">
        <v>3</v>
      </c>
      <c r="B32" s="1859" t="s">
        <v>61</v>
      </c>
      <c r="C32" s="222">
        <v>8</v>
      </c>
      <c r="D32" s="64"/>
      <c r="E32" s="909"/>
      <c r="F32" s="489"/>
      <c r="G32" s="910"/>
      <c r="H32" s="1852" t="str">
        <f>LOOKUP($A32*100+$C32,matrix!N$338:N$353,matrix!L$338:L$353)</f>
        <v>Cheminė technologija, lab. darbai  [[prof.R.Makuška]]  PChL</v>
      </c>
      <c r="I32" s="1852" t="s">
        <v>173</v>
      </c>
      <c r="J32" s="192"/>
      <c r="K32" s="434"/>
      <c r="L32" s="226">
        <v>8</v>
      </c>
    </row>
    <row r="33" spans="1:12" ht="30" customHeight="1" thickBot="1">
      <c r="A33" s="6">
        <v>3</v>
      </c>
      <c r="B33" s="2151"/>
      <c r="C33" s="223">
        <v>9</v>
      </c>
      <c r="D33" s="573"/>
      <c r="E33" s="1887" t="s">
        <v>367</v>
      </c>
      <c r="F33" s="2164"/>
      <c r="G33" s="2161">
        <f>LOOKUP($A33*100+$C33,matrix!N$384:N$388,matrix!L$384:L$388)</f>
      </c>
      <c r="H33" s="1911"/>
      <c r="I33" s="1911"/>
      <c r="J33" s="1936" t="str">
        <f>LOOKUP($A33*100+$C33,matrix!N$314:N$331,matrix!L$314:L$331)</f>
        <v>  Nanobiotechnologija  paskaita   [[prof.A.Ramanavičienė]]   AChA</v>
      </c>
      <c r="K33" s="2116" t="str">
        <f>LOOKUP($A36*100+$C36,matrix!N$294:N$313,matrix!L$294:L$313)</f>
        <v>Bioinformatika, paskaita ir seminaras   [[dr.A.Timinskas ]]                        GMC, Saulėtekio al. 7, aud.R209 </v>
      </c>
      <c r="L33" s="227">
        <v>9</v>
      </c>
    </row>
    <row r="34" spans="1:12" ht="21" customHeight="1" thickBot="1">
      <c r="A34" s="6">
        <v>3</v>
      </c>
      <c r="B34" s="2151"/>
      <c r="C34" s="97">
        <v>10</v>
      </c>
      <c r="D34" s="65"/>
      <c r="E34" s="2165"/>
      <c r="F34" s="2166"/>
      <c r="G34" s="2162"/>
      <c r="H34" s="1853"/>
      <c r="I34" s="1911"/>
      <c r="J34" s="1918"/>
      <c r="K34" s="2117"/>
      <c r="L34" s="92">
        <v>10</v>
      </c>
    </row>
    <row r="35" spans="1:12" ht="32.25" customHeight="1" thickBot="1">
      <c r="A35" s="6">
        <v>3</v>
      </c>
      <c r="B35" s="2151"/>
      <c r="C35" s="97">
        <v>11</v>
      </c>
      <c r="D35" s="2148" t="str">
        <f>LOOKUP($A35*100+$C35,matrix!N$338:N$353,matrix!L$338:L$353)</f>
        <v>Cheminė technologija, lab. darbai  1/2 gr.   [dr.T.Krivorotova]]  PChL</v>
      </c>
      <c r="E35" s="2165"/>
      <c r="F35" s="2166"/>
      <c r="G35" s="2163"/>
      <c r="H35" s="247"/>
      <c r="I35" s="1911"/>
      <c r="J35" s="1870"/>
      <c r="K35" s="2117"/>
      <c r="L35" s="114">
        <v>11</v>
      </c>
    </row>
    <row r="36" spans="1:12" ht="28.5" customHeight="1" thickBot="1">
      <c r="A36" s="6">
        <v>3</v>
      </c>
      <c r="B36" s="2151"/>
      <c r="C36" s="223">
        <v>12</v>
      </c>
      <c r="D36" s="2149"/>
      <c r="E36" s="2165"/>
      <c r="F36" s="2166"/>
      <c r="G36" s="2161" t="str">
        <f>LOOKUP($A36*100+$C36,matrix!N$384:N$388,matrix!L$384:L$388)</f>
        <v>Organinių junginių sintezės  metodai, lab. darbai  [[dokt. M.Nainytė]]  FTMC, Saulėtekio al. 3, E402</v>
      </c>
      <c r="H36" s="1852" t="s">
        <v>367</v>
      </c>
      <c r="I36" s="1911"/>
      <c r="J36" s="1247"/>
      <c r="K36" s="2117"/>
      <c r="L36" s="227">
        <v>12</v>
      </c>
    </row>
    <row r="37" spans="1:12" ht="26.25" customHeight="1" thickBot="1">
      <c r="A37" s="6">
        <v>3</v>
      </c>
      <c r="B37" s="2151"/>
      <c r="C37" s="223">
        <v>13</v>
      </c>
      <c r="D37" s="2150"/>
      <c r="E37" s="2165"/>
      <c r="F37" s="2166"/>
      <c r="G37" s="2162"/>
      <c r="H37" s="1911"/>
      <c r="I37" s="1911"/>
      <c r="J37" s="1936" t="str">
        <f>LOOKUP($A38*100+$C38,matrix!N$314:N$331,matrix!L$314:L$331)</f>
        <v>Nanobiotechnologija  lab.darbai   (1/2 sav. 1/2 gr. )       [[prof. A.Ramanavičienė]]   AChL spec.nano lab.</v>
      </c>
      <c r="K37" s="2118"/>
      <c r="L37" s="227">
        <v>13</v>
      </c>
    </row>
    <row r="38" spans="1:12" ht="27.75" customHeight="1" thickBot="1">
      <c r="A38" s="6">
        <v>3</v>
      </c>
      <c r="B38" s="2151"/>
      <c r="C38" s="97">
        <v>14</v>
      </c>
      <c r="D38" s="695"/>
      <c r="E38" s="2165"/>
      <c r="F38" s="2166"/>
      <c r="G38" s="2163"/>
      <c r="H38" s="1911"/>
      <c r="I38" s="1911"/>
      <c r="J38" s="1918"/>
      <c r="K38" s="2116" t="str">
        <f>LOOKUP($A40*100+$C40,matrix!N$294:N$313,matrix!L$294:L$313)</f>
        <v>Praktika</v>
      </c>
      <c r="L38" s="92">
        <v>14</v>
      </c>
    </row>
    <row r="39" spans="1:12" ht="33" customHeight="1" thickBot="1">
      <c r="A39" s="6">
        <v>3</v>
      </c>
      <c r="B39" s="2151"/>
      <c r="C39" s="97">
        <v>15</v>
      </c>
      <c r="D39" s="908"/>
      <c r="E39" s="2167"/>
      <c r="F39" s="2168"/>
      <c r="G39" s="2161"/>
      <c r="H39" s="1911"/>
      <c r="I39" s="1853"/>
      <c r="J39" s="1918"/>
      <c r="K39" s="2117"/>
      <c r="L39" s="114">
        <v>15</v>
      </c>
    </row>
    <row r="40" spans="1:12" ht="24.75" customHeight="1" thickBot="1">
      <c r="A40" s="6">
        <v>3</v>
      </c>
      <c r="B40" s="2151"/>
      <c r="C40" s="223">
        <v>16</v>
      </c>
      <c r="D40" s="696"/>
      <c r="E40" s="247"/>
      <c r="F40" s="327"/>
      <c r="G40" s="2162"/>
      <c r="H40" s="1911"/>
      <c r="I40" s="251"/>
      <c r="J40" s="1870"/>
      <c r="K40" s="2118"/>
      <c r="L40" s="227">
        <v>16</v>
      </c>
    </row>
    <row r="41" spans="1:12" ht="3" customHeight="1" thickBot="1">
      <c r="A41" s="6">
        <v>3</v>
      </c>
      <c r="B41" s="2151"/>
      <c r="C41" s="223">
        <v>17</v>
      </c>
      <c r="D41" s="719"/>
      <c r="E41" s="132"/>
      <c r="F41" s="198"/>
      <c r="G41" s="2163"/>
      <c r="H41" s="578"/>
      <c r="I41" s="196"/>
      <c r="J41" s="196"/>
      <c r="K41" s="368"/>
      <c r="L41" s="234">
        <v>17</v>
      </c>
    </row>
    <row r="42" spans="1:12" ht="12" customHeight="1" hidden="1" thickBot="1">
      <c r="A42" s="6">
        <v>3</v>
      </c>
      <c r="B42" s="2152"/>
      <c r="C42" s="97">
        <v>18</v>
      </c>
      <c r="D42" s="696"/>
      <c r="E42" s="411"/>
      <c r="F42" s="751"/>
      <c r="G42" s="251"/>
      <c r="H42" s="578"/>
      <c r="I42" s="357"/>
      <c r="J42" s="357"/>
      <c r="K42" s="369"/>
      <c r="L42" s="359">
        <v>18</v>
      </c>
    </row>
    <row r="43" spans="1:12" ht="12.75" customHeight="1" hidden="1" thickBot="1">
      <c r="A43" s="6">
        <v>3</v>
      </c>
      <c r="B43" s="354"/>
      <c r="C43" s="139">
        <v>19</v>
      </c>
      <c r="D43" s="667"/>
      <c r="E43" s="391"/>
      <c r="F43" s="392"/>
      <c r="G43" s="393"/>
      <c r="H43" s="399"/>
      <c r="I43" s="392"/>
      <c r="J43" s="791"/>
      <c r="K43" s="394"/>
      <c r="L43" s="360">
        <v>19</v>
      </c>
    </row>
    <row r="44" spans="2:12" ht="14.25" customHeight="1" thickBot="1">
      <c r="B44" s="441"/>
      <c r="C44" s="358"/>
      <c r="D44" s="246"/>
      <c r="E44" s="754"/>
      <c r="F44" s="753"/>
      <c r="G44" s="245"/>
      <c r="H44" s="753"/>
      <c r="I44" s="246"/>
      <c r="J44" s="246"/>
      <c r="K44" s="752"/>
      <c r="L44" s="750"/>
    </row>
    <row r="45" spans="1:12" ht="24.75" customHeight="1" thickBot="1">
      <c r="A45" s="6">
        <v>4</v>
      </c>
      <c r="B45" s="1859" t="s">
        <v>62</v>
      </c>
      <c r="C45" s="222">
        <v>8</v>
      </c>
      <c r="D45" s="2148" t="str">
        <f>LOOKUP($A47*100+$C47,matrix!N$338:N$353,matrix!L$338:L$353)</f>
        <v>Cheminė technologija, lab. darbai  1/2 gr.   [d.J.Jonikaitė-Švėgždienė]]  PChL</v>
      </c>
      <c r="E45" s="247"/>
      <c r="F45" s="247"/>
      <c r="G45" s="748"/>
      <c r="H45" s="247"/>
      <c r="I45" s="356"/>
      <c r="J45" s="247"/>
      <c r="K45" s="1273"/>
      <c r="L45" s="226">
        <v>8</v>
      </c>
    </row>
    <row r="46" spans="1:12" ht="22.5" customHeight="1" thickBot="1">
      <c r="A46" s="6">
        <v>4</v>
      </c>
      <c r="B46" s="2147"/>
      <c r="C46" s="224">
        <v>9</v>
      </c>
      <c r="D46" s="2149"/>
      <c r="E46" s="1852" t="s">
        <v>367</v>
      </c>
      <c r="F46" s="1865" t="s">
        <v>367</v>
      </c>
      <c r="G46" s="749"/>
      <c r="H46" s="1852" t="s">
        <v>367</v>
      </c>
      <c r="I46" s="341"/>
      <c r="J46" s="362"/>
      <c r="K46" s="2116" t="str">
        <f>LOOKUP($A46*100+$C46,matrix!N$305:N$313,matrix!L$305:L$313)</f>
        <v>Praktika</v>
      </c>
      <c r="L46" s="227">
        <v>9</v>
      </c>
    </row>
    <row r="47" spans="1:12" ht="17.25" customHeight="1" thickBot="1">
      <c r="A47" s="6">
        <v>4</v>
      </c>
      <c r="B47" s="2147"/>
      <c r="C47" s="184">
        <v>10</v>
      </c>
      <c r="D47" s="2150"/>
      <c r="E47" s="1911"/>
      <c r="F47" s="1900"/>
      <c r="G47" s="252"/>
      <c r="H47" s="1911"/>
      <c r="I47" s="248"/>
      <c r="J47" s="2125" t="s">
        <v>367</v>
      </c>
      <c r="K47" s="2117"/>
      <c r="L47" s="92">
        <v>10</v>
      </c>
    </row>
    <row r="48" spans="1:12" ht="16.5" customHeight="1" thickBot="1">
      <c r="A48" s="6">
        <v>4</v>
      </c>
      <c r="B48" s="2147"/>
      <c r="C48" s="97">
        <v>11</v>
      </c>
      <c r="D48" s="926"/>
      <c r="E48" s="1911"/>
      <c r="F48" s="1900"/>
      <c r="G48" s="1947" t="str">
        <f>LOOKUP($A48*100+$C48,matrix!N$338:N$353,matrix!L$338:L$353)</f>
        <v>Cheminė technologija, lab. darbai  [[prof.S.Budrienė]]  PChL</v>
      </c>
      <c r="H48" s="1911"/>
      <c r="I48" s="191"/>
      <c r="J48" s="2126"/>
      <c r="K48" s="2117"/>
      <c r="L48" s="114">
        <v>11</v>
      </c>
    </row>
    <row r="49" spans="1:12" ht="30.75" customHeight="1">
      <c r="A49" s="6">
        <v>4</v>
      </c>
      <c r="B49" s="2147"/>
      <c r="C49" s="223">
        <v>12</v>
      </c>
      <c r="D49" s="1852" t="s">
        <v>367</v>
      </c>
      <c r="E49" s="1911"/>
      <c r="F49" s="1900"/>
      <c r="G49" s="1949"/>
      <c r="H49" s="1911"/>
      <c r="I49" s="2158"/>
      <c r="J49" s="2126"/>
      <c r="K49" s="2117"/>
      <c r="L49" s="227">
        <v>12</v>
      </c>
    </row>
    <row r="50" spans="1:12" ht="30.75" customHeight="1" thickBot="1">
      <c r="A50" s="6">
        <v>4</v>
      </c>
      <c r="B50" s="2147"/>
      <c r="C50" s="223">
        <v>13</v>
      </c>
      <c r="D50" s="1911"/>
      <c r="E50" s="1853"/>
      <c r="F50" s="1866"/>
      <c r="G50" s="1853"/>
      <c r="H50" s="1853"/>
      <c r="I50" s="2159"/>
      <c r="J50" s="2126"/>
      <c r="K50" s="2117"/>
      <c r="L50" s="228">
        <v>13</v>
      </c>
    </row>
    <row r="51" spans="1:12" ht="25.5" customHeight="1" thickBot="1">
      <c r="A51" s="6">
        <v>4</v>
      </c>
      <c r="B51" s="2147"/>
      <c r="C51" s="97">
        <v>14</v>
      </c>
      <c r="D51" s="1911"/>
      <c r="E51" s="1852" t="str">
        <f>LOOKUP($A51*100+$C51,matrix!N$374:N$382,matrix!L$374:L$382)</f>
        <v>Elektrochemija, paskaita ir seminaras    [[doc.A.Valiūnienė ]]    FChA</v>
      </c>
      <c r="F51" s="1947" t="str">
        <f>LOOKUP($A53*100+$C53,matrix!N$338:N$353,matrix!L$338:L$353)</f>
        <v>Cheminė technologija, lab. darbai  [[d.Č.Višnevskij]]  PChL</v>
      </c>
      <c r="G51" s="1852" t="s">
        <v>388</v>
      </c>
      <c r="H51" s="192"/>
      <c r="I51" s="411"/>
      <c r="J51" s="2126"/>
      <c r="K51" s="2117"/>
      <c r="L51" s="114">
        <v>14</v>
      </c>
    </row>
    <row r="52" spans="1:12" ht="44.25" customHeight="1" thickBot="1">
      <c r="A52" s="6">
        <v>4</v>
      </c>
      <c r="B52" s="2147"/>
      <c r="C52" s="137">
        <v>15</v>
      </c>
      <c r="D52" s="1911"/>
      <c r="E52" s="1911"/>
      <c r="F52" s="2156"/>
      <c r="G52" s="1911"/>
      <c r="H52" s="515"/>
      <c r="I52" s="413"/>
      <c r="J52" s="2127"/>
      <c r="K52" s="2117"/>
      <c r="L52" s="114">
        <v>15</v>
      </c>
    </row>
    <row r="53" spans="1:12" ht="18.75" customHeight="1" thickBot="1">
      <c r="A53" s="6">
        <v>4</v>
      </c>
      <c r="B53" s="2147"/>
      <c r="C53" s="222">
        <v>16</v>
      </c>
      <c r="D53" s="1853"/>
      <c r="E53" s="1911"/>
      <c r="F53" s="2157"/>
      <c r="G53" s="1911"/>
      <c r="H53" s="623"/>
      <c r="I53" s="362"/>
      <c r="J53" s="362"/>
      <c r="K53" s="2118"/>
      <c r="L53" s="228">
        <v>16</v>
      </c>
    </row>
    <row r="54" spans="1:12" ht="21" customHeight="1" thickBot="1">
      <c r="A54" s="6">
        <v>4</v>
      </c>
      <c r="B54" s="2147"/>
      <c r="C54" s="224">
        <v>17</v>
      </c>
      <c r="D54" s="624"/>
      <c r="E54" s="1853"/>
      <c r="F54" s="625"/>
      <c r="G54" s="1853"/>
      <c r="H54" s="532"/>
      <c r="I54" s="192"/>
      <c r="J54" s="192"/>
      <c r="K54" s="1054"/>
      <c r="L54" s="229">
        <v>17</v>
      </c>
    </row>
    <row r="55" spans="1:12" ht="12" customHeight="1" thickBot="1">
      <c r="A55" s="6">
        <v>4</v>
      </c>
      <c r="B55" s="1954"/>
      <c r="C55" s="212">
        <v>18</v>
      </c>
      <c r="D55" s="626"/>
      <c r="E55" s="132"/>
      <c r="F55" s="627"/>
      <c r="G55" s="515"/>
      <c r="H55" s="531"/>
      <c r="I55" s="69"/>
      <c r="J55" s="69"/>
      <c r="K55" s="1051"/>
      <c r="L55" s="83">
        <v>18</v>
      </c>
    </row>
    <row r="56" spans="2:12" ht="11.25" customHeight="1" thickBot="1">
      <c r="B56" s="241"/>
      <c r="C56" s="214"/>
      <c r="D56" s="242"/>
      <c r="E56" s="243"/>
      <c r="F56" s="243"/>
      <c r="G56" s="243"/>
      <c r="H56" s="243"/>
      <c r="I56" s="243"/>
      <c r="J56" s="243"/>
      <c r="K56" s="366"/>
      <c r="L56" s="244"/>
    </row>
    <row r="57" spans="1:12" ht="20.25" customHeight="1" thickBot="1">
      <c r="A57" s="6">
        <v>5</v>
      </c>
      <c r="B57" s="1859" t="s">
        <v>63</v>
      </c>
      <c r="C57" s="222">
        <v>8</v>
      </c>
      <c r="D57" s="1844" t="str">
        <f>LOOKUP($A57*100+$C57,matrix!N$331:N$335,matrix!L$331:L$335)</f>
        <v>Cheminė technologija    [[prof.R.Makuška]]    FChA</v>
      </c>
      <c r="E57" s="1845"/>
      <c r="F57" s="1845"/>
      <c r="G57" s="1845"/>
      <c r="H57" s="1845"/>
      <c r="I57" s="2130"/>
      <c r="J57" s="247"/>
      <c r="K57" s="1272"/>
      <c r="L57" s="226">
        <v>8</v>
      </c>
    </row>
    <row r="58" spans="1:12" ht="26.25" customHeight="1" thickBot="1">
      <c r="A58" s="6">
        <v>5</v>
      </c>
      <c r="B58" s="1904"/>
      <c r="C58" s="223">
        <v>9</v>
      </c>
      <c r="D58" s="2052"/>
      <c r="E58" s="2053"/>
      <c r="F58" s="2053"/>
      <c r="G58" s="2053"/>
      <c r="H58" s="2053"/>
      <c r="I58" s="2131"/>
      <c r="J58" s="1936" t="s">
        <v>367</v>
      </c>
      <c r="K58" s="2113" t="str">
        <f>LOOKUP($A58*100+$C58,matrix!N$305:N$313,matrix!L$305:L$313)</f>
        <v>8,15 val.  Genų inžinerija   [[doc.V.Šeputienė]]  JGMC, Saulėtekio al. 7, aud.R201  </v>
      </c>
      <c r="L58" s="439">
        <v>9</v>
      </c>
    </row>
    <row r="59" spans="1:12" ht="26.25" customHeight="1" thickBot="1">
      <c r="A59" s="6">
        <v>5</v>
      </c>
      <c r="B59" s="1904"/>
      <c r="C59" s="96">
        <v>10</v>
      </c>
      <c r="D59" s="1847"/>
      <c r="E59" s="1848"/>
      <c r="F59" s="1848"/>
      <c r="G59" s="1848"/>
      <c r="H59" s="1848"/>
      <c r="I59" s="2132"/>
      <c r="J59" s="1959"/>
      <c r="K59" s="2114"/>
      <c r="L59" s="213">
        <v>10</v>
      </c>
    </row>
    <row r="60" spans="1:12" ht="18" customHeight="1" thickBot="1">
      <c r="A60" s="6">
        <v>5</v>
      </c>
      <c r="B60" s="1904"/>
      <c r="C60" s="184">
        <v>11</v>
      </c>
      <c r="D60" s="402"/>
      <c r="E60" s="411"/>
      <c r="F60" s="2119" t="s">
        <v>367</v>
      </c>
      <c r="G60" s="2120"/>
      <c r="H60" s="251"/>
      <c r="I60" s="247"/>
      <c r="J60" s="1956"/>
      <c r="K60" s="2115"/>
      <c r="L60" s="440">
        <v>11</v>
      </c>
    </row>
    <row r="61" spans="1:12" ht="40.5" customHeight="1" thickBot="1">
      <c r="A61" s="6">
        <v>5</v>
      </c>
      <c r="B61" s="1904"/>
      <c r="C61" s="223">
        <v>12</v>
      </c>
      <c r="D61" s="1865" t="str">
        <f>LOOKUP($A62*100+$C62,matrix!N$354:N$361,matrix!L$354:L$361)</f>
        <v>12,30 val. Chromatografiniai analizės metodai  [[prof.A.Padarauskas]]  AChA</v>
      </c>
      <c r="E61" s="1911" t="str">
        <f>LOOKUP($A61*100+$C61,matrix!N$338:N$353,matrix!L$338:L$353)</f>
        <v>Cheminė technologija, lab. darbai  [[d.A.Bočkuvienė]]  PChL</v>
      </c>
      <c r="F61" s="2121"/>
      <c r="G61" s="2122"/>
      <c r="H61" s="1852" t="str">
        <f>LOOKUP($A61*100+$C61,matrix!N$390:N$396,matrix!L$390:L$396)</f>
        <v>Plastikai ir kompozitai   [[prof.S.Budrienė]]  PChA</v>
      </c>
      <c r="I61" s="1865" t="str">
        <f>LOOKUP($A61*100+$C61,matrix!N$397:N$403,matrix!L$397:L$403)</f>
        <v>12,30 val. Chromatografiniai analizes metodai    [[prof.A.Padarauskas]]   AChA</v>
      </c>
      <c r="J61" s="2139" t="s">
        <v>445</v>
      </c>
      <c r="K61" s="2113" t="str">
        <f>LOOKUP($A61*100+$C61,matrix!N$305:N$313,matrix!L$305:L$313)</f>
        <v>11,30 val. Genų inžinerija , lab. darbai   (lapkričio mėn.)[[dokt. V. Petkevičius]]  GMC, Saulėtekio al. 7, aud.R302; R322 </v>
      </c>
      <c r="L61" s="236">
        <v>12</v>
      </c>
    </row>
    <row r="62" spans="1:15" ht="53.25" customHeight="1" thickBot="1">
      <c r="A62" s="6">
        <v>5</v>
      </c>
      <c r="B62" s="1904"/>
      <c r="C62" s="223">
        <v>13</v>
      </c>
      <c r="D62" s="1900"/>
      <c r="E62" s="1911"/>
      <c r="F62" s="2121"/>
      <c r="G62" s="2122"/>
      <c r="H62" s="1911"/>
      <c r="I62" s="1900"/>
      <c r="J62" s="1918"/>
      <c r="K62" s="2115"/>
      <c r="L62" s="213">
        <v>13</v>
      </c>
      <c r="O62" s="1392"/>
    </row>
    <row r="63" spans="1:12" ht="30.75" customHeight="1" thickBot="1">
      <c r="A63" s="6">
        <v>5</v>
      </c>
      <c r="B63" s="1904"/>
      <c r="C63" s="97">
        <v>14</v>
      </c>
      <c r="D63" s="1900"/>
      <c r="E63" s="1853"/>
      <c r="F63" s="2121"/>
      <c r="G63" s="2122"/>
      <c r="H63" s="1853"/>
      <c r="I63" s="1866"/>
      <c r="J63" s="1870"/>
      <c r="K63" s="2113" t="str">
        <f>LOOKUP($A63*100+$C63,matrix!N$305:N$313,matrix!L$305:L$313)</f>
        <v>Praktika</v>
      </c>
      <c r="L63" s="736">
        <v>14</v>
      </c>
    </row>
    <row r="64" spans="1:12" ht="21" customHeight="1" thickBot="1">
      <c r="A64" s="6">
        <v>5</v>
      </c>
      <c r="B64" s="1904"/>
      <c r="C64" s="97">
        <v>15</v>
      </c>
      <c r="D64" s="1866"/>
      <c r="E64" s="327"/>
      <c r="F64" s="2121"/>
      <c r="G64" s="2122"/>
      <c r="H64" s="1852" t="str">
        <f>LOOKUP($A64*100+$C64,matrix!N$338:N$353,matrix!L$338:L$353)</f>
        <v>Cheminė technologija, lab. darbai  [[prof.R.Makuška]]  PChL</v>
      </c>
      <c r="I64" s="1865" t="str">
        <f>LOOKUP($A64*100+$C64,matrix!N$397:N$403,matrix!L$397:L$403)</f>
        <v>Chromatografiniai analizes metodai, lab.d.     [[prof.A.Padarauskas, doc. E.Naujalis]]   AChLS</v>
      </c>
      <c r="J64" s="1936"/>
      <c r="K64" s="2114"/>
      <c r="L64" s="237">
        <v>15</v>
      </c>
    </row>
    <row r="65" spans="1:12" ht="45" customHeight="1" thickBot="1">
      <c r="A65" s="6">
        <v>5</v>
      </c>
      <c r="B65" s="1904"/>
      <c r="C65" s="223">
        <v>16</v>
      </c>
      <c r="D65" s="1865" t="str">
        <f>LOOKUP($A66*100+$C66,matrix!N$354:N$361,matrix!L$354:L$361)</f>
        <v>Chromatografiniai analizės metodai, lab. darbai  1/2 gr.  1/2 sav.  [[prof.A.Padarauskas]  AChK</v>
      </c>
      <c r="E65" s="907"/>
      <c r="F65" s="2123"/>
      <c r="G65" s="2124"/>
      <c r="H65" s="1911"/>
      <c r="I65" s="1900"/>
      <c r="J65" s="1959"/>
      <c r="K65" s="2114"/>
      <c r="L65" s="238">
        <v>16</v>
      </c>
    </row>
    <row r="66" spans="1:12" ht="29.25" customHeight="1" thickBot="1">
      <c r="A66" s="6">
        <v>5</v>
      </c>
      <c r="B66" s="1904"/>
      <c r="C66" s="137">
        <v>17</v>
      </c>
      <c r="D66" s="1900"/>
      <c r="E66" s="907"/>
      <c r="F66" s="355"/>
      <c r="G66" s="353"/>
      <c r="H66" s="1911"/>
      <c r="I66" s="1900"/>
      <c r="J66" s="1956"/>
      <c r="K66" s="2115"/>
      <c r="L66" s="435">
        <v>17</v>
      </c>
    </row>
    <row r="67" spans="1:12" ht="15" customHeight="1" thickBot="1">
      <c r="A67" s="6">
        <v>5</v>
      </c>
      <c r="B67" s="1905"/>
      <c r="C67" s="395">
        <v>18</v>
      </c>
      <c r="D67" s="1866"/>
      <c r="E67" s="906"/>
      <c r="F67" s="755"/>
      <c r="G67" s="756"/>
      <c r="H67" s="757"/>
      <c r="I67" s="932"/>
      <c r="J67" s="933"/>
      <c r="K67" s="131"/>
      <c r="L67" s="436">
        <v>18</v>
      </c>
    </row>
  </sheetData>
  <sheetProtection/>
  <mergeCells count="78">
    <mergeCell ref="K33:K37"/>
    <mergeCell ref="K38:K40"/>
    <mergeCell ref="F25:F27"/>
    <mergeCell ref="H36:H40"/>
    <mergeCell ref="G36:G38"/>
    <mergeCell ref="E33:F39"/>
    <mergeCell ref="H23:H24"/>
    <mergeCell ref="G39:G41"/>
    <mergeCell ref="E23:E30"/>
    <mergeCell ref="G23:G26"/>
    <mergeCell ref="H32:H34"/>
    <mergeCell ref="H25:H27"/>
    <mergeCell ref="D1:K1"/>
    <mergeCell ref="D35:D37"/>
    <mergeCell ref="F10:F13"/>
    <mergeCell ref="I32:I39"/>
    <mergeCell ref="D8:D10"/>
    <mergeCell ref="G33:G35"/>
    <mergeCell ref="J33:J35"/>
    <mergeCell ref="J37:J40"/>
    <mergeCell ref="D11:D15"/>
    <mergeCell ref="D19:I21"/>
    <mergeCell ref="F46:F50"/>
    <mergeCell ref="F51:F53"/>
    <mergeCell ref="G48:G50"/>
    <mergeCell ref="E46:E50"/>
    <mergeCell ref="I49:I50"/>
    <mergeCell ref="I61:I63"/>
    <mergeCell ref="B45:B55"/>
    <mergeCell ref="D45:D47"/>
    <mergeCell ref="D65:D67"/>
    <mergeCell ref="B32:B42"/>
    <mergeCell ref="B5:B17"/>
    <mergeCell ref="D22:D24"/>
    <mergeCell ref="B19:B29"/>
    <mergeCell ref="D49:D53"/>
    <mergeCell ref="D25:D28"/>
    <mergeCell ref="B57:B67"/>
    <mergeCell ref="L3:L4"/>
    <mergeCell ref="J14:J17"/>
    <mergeCell ref="E9:E12"/>
    <mergeCell ref="E5:E7"/>
    <mergeCell ref="J10:J12"/>
    <mergeCell ref="J5:J9"/>
    <mergeCell ref="G11:G13"/>
    <mergeCell ref="F5:F8"/>
    <mergeCell ref="K3:K4"/>
    <mergeCell ref="K6:K8"/>
    <mergeCell ref="C3:C4"/>
    <mergeCell ref="D3:H3"/>
    <mergeCell ref="J3:J4"/>
    <mergeCell ref="H6:H12"/>
    <mergeCell ref="H64:H66"/>
    <mergeCell ref="J25:J27"/>
    <mergeCell ref="J61:J63"/>
    <mergeCell ref="H61:H63"/>
    <mergeCell ref="E61:E63"/>
    <mergeCell ref="D61:D64"/>
    <mergeCell ref="K58:K60"/>
    <mergeCell ref="K61:K62"/>
    <mergeCell ref="F60:G65"/>
    <mergeCell ref="J47:J52"/>
    <mergeCell ref="H46:H50"/>
    <mergeCell ref="I27:I28"/>
    <mergeCell ref="D57:I59"/>
    <mergeCell ref="I64:I66"/>
    <mergeCell ref="G51:G54"/>
    <mergeCell ref="E51:E54"/>
    <mergeCell ref="G5:G8"/>
    <mergeCell ref="Q14:Q17"/>
    <mergeCell ref="K9:K10"/>
    <mergeCell ref="J64:J66"/>
    <mergeCell ref="J58:J60"/>
    <mergeCell ref="J19:J21"/>
    <mergeCell ref="J22:J24"/>
    <mergeCell ref="K63:K66"/>
    <mergeCell ref="K20:K22"/>
    <mergeCell ref="K46:K53"/>
  </mergeCells>
  <printOptions/>
  <pageMargins left="0.31496062992125984" right="0.15748031496062992" top="0.1968503937007874" bottom="0.13" header="0.15748031496062992" footer="0.21"/>
  <pageSetup horizontalDpi="600" verticalDpi="600" orientation="portrait" paperSize="8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70" zoomScaleNormal="70" zoomScalePageLayoutView="0" workbookViewId="0" topLeftCell="A1">
      <selection activeCell="K25" sqref="K25"/>
    </sheetView>
  </sheetViews>
  <sheetFormatPr defaultColWidth="9.140625" defaultRowHeight="12.75"/>
  <cols>
    <col min="1" max="1" width="0.9921875" style="6" customWidth="1"/>
    <col min="2" max="2" width="4.57421875" style="6" customWidth="1"/>
    <col min="3" max="3" width="7.140625" style="255" customWidth="1"/>
    <col min="4" max="4" width="31.57421875" style="6" customWidth="1"/>
    <col min="5" max="5" width="30.140625" style="6" customWidth="1"/>
    <col min="6" max="6" width="34.28125" style="6" customWidth="1"/>
    <col min="7" max="7" width="33.00390625" style="6" customWidth="1"/>
    <col min="8" max="8" width="30.8515625" style="6" customWidth="1"/>
    <col min="9" max="9" width="41.57421875" style="6" customWidth="1"/>
    <col min="10" max="10" width="6.00390625" style="255" customWidth="1"/>
    <col min="11" max="11" width="137.7109375" style="6" customWidth="1"/>
    <col min="12" max="16384" width="9.140625" style="6" customWidth="1"/>
  </cols>
  <sheetData>
    <row r="1" spans="4:9" ht="36" customHeight="1">
      <c r="D1" s="2169" t="s">
        <v>77</v>
      </c>
      <c r="E1" s="2169"/>
      <c r="F1" s="2169"/>
      <c r="G1" s="2169"/>
      <c r="H1" s="2169"/>
      <c r="I1" s="2169"/>
    </row>
    <row r="2" spans="8:9" ht="18" customHeight="1" thickBot="1">
      <c r="H2" s="6">
        <v>30</v>
      </c>
      <c r="I2" s="6">
        <v>8</v>
      </c>
    </row>
    <row r="3" spans="2:12" ht="33.75" customHeight="1" thickBot="1">
      <c r="B3" s="217"/>
      <c r="C3" s="256" t="s">
        <v>79</v>
      </c>
      <c r="D3" s="333" t="s">
        <v>67</v>
      </c>
      <c r="E3" s="291" t="s">
        <v>68</v>
      </c>
      <c r="F3" s="291" t="s">
        <v>310</v>
      </c>
      <c r="G3" s="291" t="s">
        <v>52</v>
      </c>
      <c r="H3" s="492" t="s">
        <v>69</v>
      </c>
      <c r="I3" s="783" t="s">
        <v>199</v>
      </c>
      <c r="J3" s="269" t="s">
        <v>79</v>
      </c>
      <c r="K3" s="6" t="s">
        <v>43</v>
      </c>
      <c r="L3" s="6" t="s">
        <v>66</v>
      </c>
    </row>
    <row r="4" spans="1:12" ht="38.25" customHeight="1" thickBot="1">
      <c r="A4" s="6">
        <v>1</v>
      </c>
      <c r="B4" s="2203" t="s">
        <v>59</v>
      </c>
      <c r="C4" s="331">
        <v>8</v>
      </c>
      <c r="D4" s="2177" t="str">
        <f>LOOKUP($A4*100+$C4,matrix!N$422:N$431,matrix!L$422:L$431)</f>
        <v>Neorganinės chemijos rinktiniai skyriai, seminaras                         [[prof. A. Kareiva]]  NChA</v>
      </c>
      <c r="E4" s="2178"/>
      <c r="F4" s="2178"/>
      <c r="G4" s="2178"/>
      <c r="H4" s="2178"/>
      <c r="I4" s="644"/>
      <c r="J4" s="264">
        <v>8</v>
      </c>
      <c r="L4" s="6" t="e">
        <f>LOOKUP($A4*100+$C4,matrix!#REF!,matrix!#REF!)</f>
        <v>#REF!</v>
      </c>
    </row>
    <row r="5" spans="1:12" ht="22.5" customHeight="1" thickBot="1">
      <c r="A5" s="6">
        <v>1</v>
      </c>
      <c r="B5" s="2204"/>
      <c r="C5" s="332">
        <v>9</v>
      </c>
      <c r="D5" s="2180"/>
      <c r="E5" s="2181"/>
      <c r="F5" s="2181"/>
      <c r="G5" s="2181"/>
      <c r="H5" s="2181"/>
      <c r="I5" s="1998" t="s">
        <v>94</v>
      </c>
      <c r="J5" s="265">
        <v>9</v>
      </c>
      <c r="L5" s="6" t="e">
        <f>LOOKUP($A5*100+$C5,matrix!#REF!,matrix!#REF!)</f>
        <v>#REF!</v>
      </c>
    </row>
    <row r="6" spans="1:12" ht="25.5" customHeight="1" thickBot="1">
      <c r="A6" s="6">
        <v>1</v>
      </c>
      <c r="B6" s="2204"/>
      <c r="C6" s="272">
        <v>10</v>
      </c>
      <c r="D6" s="1308"/>
      <c r="E6" s="1307"/>
      <c r="F6" s="1307"/>
      <c r="G6" s="1307"/>
      <c r="H6" s="1306"/>
      <c r="I6" s="2102"/>
      <c r="J6" s="261">
        <v>10</v>
      </c>
      <c r="L6" s="6" t="e">
        <f>LOOKUP($A6*100+$C6,matrix!#REF!,matrix!#REF!)</f>
        <v>#REF!</v>
      </c>
    </row>
    <row r="7" spans="1:12" ht="29.25" customHeight="1" thickBot="1">
      <c r="A7" s="6">
        <v>1</v>
      </c>
      <c r="B7" s="2204"/>
      <c r="C7" s="290">
        <v>11</v>
      </c>
      <c r="D7" s="1938" t="str">
        <f>LOOKUP($A7*100+$C7,matrix!N$470:N$481,matrix!L$470:L$481)</f>
        <v>Polimerizacijos reakcijų mechanizmai    [[prof. R. Makuška]]  PChA</v>
      </c>
      <c r="E7" s="1939"/>
      <c r="F7" s="1939"/>
      <c r="G7" s="1939"/>
      <c r="H7" s="1940"/>
      <c r="I7" s="2102"/>
      <c r="J7" s="262">
        <v>11</v>
      </c>
      <c r="L7" s="6" t="e">
        <f>LOOKUP($A7*100+$C7,matrix!#REF!,matrix!#REF!)</f>
        <v>#REF!</v>
      </c>
    </row>
    <row r="8" spans="1:12" ht="21" customHeight="1" thickBot="1">
      <c r="A8" s="6">
        <v>1</v>
      </c>
      <c r="B8" s="2204"/>
      <c r="C8" s="287">
        <v>12</v>
      </c>
      <c r="D8" s="1944"/>
      <c r="E8" s="1945"/>
      <c r="F8" s="1945"/>
      <c r="G8" s="1945"/>
      <c r="H8" s="1946"/>
      <c r="I8" s="2102"/>
      <c r="J8" s="264">
        <v>12</v>
      </c>
      <c r="L8" s="6" t="e">
        <f>LOOKUP($A8*100+$C8,matrix!#REF!,matrix!#REF!)</f>
        <v>#REF!</v>
      </c>
    </row>
    <row r="9" spans="1:12" ht="27.75" customHeight="1" thickBot="1">
      <c r="A9" s="6">
        <v>1</v>
      </c>
      <c r="B9" s="2204"/>
      <c r="C9" s="288">
        <v>13</v>
      </c>
      <c r="D9" s="1309"/>
      <c r="E9" s="1310"/>
      <c r="F9" s="1310"/>
      <c r="G9" s="1310"/>
      <c r="H9" s="1311"/>
      <c r="I9" s="1999"/>
      <c r="J9" s="265">
        <v>13</v>
      </c>
      <c r="L9" s="6" t="e">
        <f>LOOKUP($A9*100+$C9,matrix!#REF!,matrix!#REF!)</f>
        <v>#REF!</v>
      </c>
    </row>
    <row r="10" spans="1:12" ht="36.75" customHeight="1" thickBot="1">
      <c r="A10" s="6">
        <v>1</v>
      </c>
      <c r="B10" s="2204"/>
      <c r="C10" s="270">
        <v>14</v>
      </c>
      <c r="D10" s="1938" t="str">
        <f>LOOKUP($A10*100+$C10,matrix!N$472:N$481,matrix!L$472:L$481)</f>
        <v>Neorganinės chemijos rinktiniai skyriai       [[prof. A. Kareiva]]     TChA</v>
      </c>
      <c r="E10" s="1939"/>
      <c r="F10" s="1939"/>
      <c r="G10" s="1939"/>
      <c r="H10" s="1940"/>
      <c r="I10" s="2170" t="str">
        <f>LOOKUP($A10*100+$C10,matrix!N$405:N$421,matrix!L$405:L$421)</f>
        <v>Nanotechnologijose taikomi tyrimo metodai   [[prof.J.Barkauskas]]   semin.kamb. 155</v>
      </c>
      <c r="J10" s="272">
        <v>14</v>
      </c>
      <c r="L10" s="6" t="e">
        <f>LOOKUP($A10*100+$C10,matrix!#REF!,matrix!#REF!)</f>
        <v>#REF!</v>
      </c>
    </row>
    <row r="11" spans="1:12" ht="24" customHeight="1" thickBot="1">
      <c r="A11" s="6">
        <v>1</v>
      </c>
      <c r="B11" s="2204"/>
      <c r="C11" s="289">
        <v>15</v>
      </c>
      <c r="D11" s="1944"/>
      <c r="E11" s="1945"/>
      <c r="F11" s="1945"/>
      <c r="G11" s="1945"/>
      <c r="H11" s="1945"/>
      <c r="I11" s="2174"/>
      <c r="J11" s="266">
        <v>15</v>
      </c>
      <c r="L11" s="6" t="e">
        <f>LOOKUP($A11*100+$C11,matrix!#REF!,matrix!#REF!)</f>
        <v>#REF!</v>
      </c>
    </row>
    <row r="12" spans="1:12" ht="23.25" customHeight="1" thickBot="1">
      <c r="A12" s="6">
        <v>1</v>
      </c>
      <c r="B12" s="2204"/>
      <c r="C12" s="290">
        <v>16</v>
      </c>
      <c r="D12" s="1658"/>
      <c r="E12" s="1659"/>
      <c r="F12" s="1659"/>
      <c r="G12" s="1659"/>
      <c r="H12" s="1660"/>
      <c r="I12" s="2170" t="str">
        <f>LOOKUP($A12*100+$C12,matrix!N$405:N$421,matrix!L$405:L$421)</f>
        <v>Nanotechnologijose taikomi tyrimo metodai, [1] seminaras 1/2 sav, [2] tiriamasis darbas 1/2 sav.spec.lab.  [[prof.J.Barkauskas /[2] lekt.M.Misevičius]]   semin.kamb. 155</v>
      </c>
      <c r="J12" s="266">
        <v>16</v>
      </c>
      <c r="L12" s="6" t="e">
        <f>LOOKUP($A12*100+$C12,matrix!#REF!,matrix!#REF!)</f>
        <v>#REF!</v>
      </c>
    </row>
    <row r="13" spans="1:12" ht="64.5" customHeight="1" thickBot="1">
      <c r="A13" s="6">
        <v>1</v>
      </c>
      <c r="B13" s="2204"/>
      <c r="C13" s="537">
        <v>17</v>
      </c>
      <c r="D13" s="1652"/>
      <c r="E13" s="1653"/>
      <c r="F13" s="1653"/>
      <c r="G13" s="1653"/>
      <c r="H13" s="1654"/>
      <c r="I13" s="2174"/>
      <c r="J13" s="352">
        <v>17</v>
      </c>
      <c r="L13" s="6" t="e">
        <f>LOOKUP($A13*100+$C13,matrix!#REF!,matrix!#REF!)</f>
        <v>#REF!</v>
      </c>
    </row>
    <row r="14" spans="1:10" ht="18.75" customHeight="1" thickBot="1">
      <c r="A14" s="6">
        <v>1</v>
      </c>
      <c r="B14" s="2204"/>
      <c r="C14" s="540">
        <v>18</v>
      </c>
      <c r="D14" s="1655"/>
      <c r="E14" s="1656"/>
      <c r="F14" s="1656"/>
      <c r="G14" s="1656"/>
      <c r="H14" s="1657"/>
      <c r="I14" s="644"/>
      <c r="J14" s="541">
        <v>18</v>
      </c>
    </row>
    <row r="15" spans="1:10" ht="0.75" customHeight="1" thickBot="1">
      <c r="A15" s="6">
        <v>1</v>
      </c>
      <c r="B15" s="2205"/>
      <c r="C15" s="538">
        <v>19</v>
      </c>
      <c r="D15" s="68"/>
      <c r="E15" s="63"/>
      <c r="F15" s="63"/>
      <c r="G15" s="63"/>
      <c r="H15" s="63"/>
      <c r="I15" s="638"/>
      <c r="J15" s="539">
        <v>19</v>
      </c>
    </row>
    <row r="16" spans="2:10" ht="7.5" customHeight="1" thickBot="1">
      <c r="B16" s="101"/>
      <c r="C16" s="263"/>
      <c r="D16" s="84"/>
      <c r="E16" s="84"/>
      <c r="F16" s="84"/>
      <c r="G16" s="84"/>
      <c r="H16" s="84"/>
      <c r="I16" s="506"/>
      <c r="J16" s="271"/>
    </row>
    <row r="17" spans="1:12" ht="19.5" customHeight="1" thickBot="1">
      <c r="A17" s="6">
        <v>2</v>
      </c>
      <c r="B17" s="2203" t="s">
        <v>60</v>
      </c>
      <c r="C17" s="285">
        <v>8</v>
      </c>
      <c r="D17" s="1992" t="str">
        <f>LOOKUP($A18*100+$C18,matrix!N$472:N$481,matrix!L$472:L$481)</f>
        <v>Cheminė kinetika     [[prof.A.Malinauskas]]     FChA</v>
      </c>
      <c r="E17" s="1993"/>
      <c r="F17" s="1993"/>
      <c r="G17" s="1993"/>
      <c r="H17" s="1994"/>
      <c r="I17" s="507"/>
      <c r="J17" s="285">
        <v>8</v>
      </c>
      <c r="L17" s="6" t="e">
        <f>LOOKUP($A17*100+$C17,matrix!#REF!,matrix!#REF!)</f>
        <v>#REF!</v>
      </c>
    </row>
    <row r="18" spans="1:12" ht="24.75" customHeight="1" thickBot="1">
      <c r="A18" s="6">
        <v>2</v>
      </c>
      <c r="B18" s="2204"/>
      <c r="C18" s="264">
        <v>9</v>
      </c>
      <c r="D18" s="1995"/>
      <c r="E18" s="1996"/>
      <c r="F18" s="1996"/>
      <c r="G18" s="1996"/>
      <c r="H18" s="1997"/>
      <c r="I18" s="1998" t="s">
        <v>94</v>
      </c>
      <c r="J18" s="264">
        <v>9</v>
      </c>
      <c r="L18" s="6" t="e">
        <f>LOOKUP($A18*100+$C18,matrix!#REF!,matrix!#REF!)</f>
        <v>#REF!</v>
      </c>
    </row>
    <row r="19" spans="1:12" ht="15" customHeight="1">
      <c r="A19" s="6">
        <v>2</v>
      </c>
      <c r="B19" s="2204"/>
      <c r="C19" s="257">
        <v>10</v>
      </c>
      <c r="D19" s="2177" t="str">
        <f>LOOKUP($A19*100+$C19,matrix!N$472:N$481,matrix!L$472:L$481)</f>
        <v> Cheminė  kinetika, seminaras   [[prof.A.Malinauskas]]     FChA</v>
      </c>
      <c r="E19" s="2178"/>
      <c r="F19" s="2178"/>
      <c r="G19" s="2178"/>
      <c r="H19" s="2179"/>
      <c r="I19" s="2102"/>
      <c r="J19" s="437">
        <v>10</v>
      </c>
      <c r="L19" s="6" t="e">
        <f>LOOKUP($A19*100+$C19,matrix!#REF!,matrix!#REF!)</f>
        <v>#REF!</v>
      </c>
    </row>
    <row r="20" spans="1:12" ht="34.5" customHeight="1" thickBot="1">
      <c r="A20" s="6">
        <v>2</v>
      </c>
      <c r="B20" s="2204"/>
      <c r="C20" s="266">
        <v>11</v>
      </c>
      <c r="D20" s="2180"/>
      <c r="E20" s="2181"/>
      <c r="F20" s="2181"/>
      <c r="G20" s="2181"/>
      <c r="H20" s="2182"/>
      <c r="I20" s="2102"/>
      <c r="J20" s="262">
        <v>11</v>
      </c>
      <c r="K20" s="61"/>
      <c r="L20" s="6" t="e">
        <f>LOOKUP($A20*100+$C20,matrix!#REF!,matrix!#REF!)</f>
        <v>#REF!</v>
      </c>
    </row>
    <row r="21" spans="1:12" ht="18.75" customHeight="1" thickBot="1">
      <c r="A21" s="6">
        <v>2</v>
      </c>
      <c r="B21" s="2204"/>
      <c r="C21" s="285">
        <v>12</v>
      </c>
      <c r="D21" s="2183" t="s">
        <v>94</v>
      </c>
      <c r="E21" s="2183" t="str">
        <f>LOOKUP($A25*100+$C25,matrix!N$443:N$443,matrix!L$443:L$443)</f>
        <v>Elektrocheminio impedanso spektroskopija, paskaita ir seminaras         [[prof.H.Cesiulis]]   ASA</v>
      </c>
      <c r="F21" s="378"/>
      <c r="G21" s="1330"/>
      <c r="H21" s="2183" t="str">
        <f>LOOKUP($A23*100+$C23,matrix!N$460:N$469,matrix!L$460:L$469)</f>
        <v>Mokslo tiriamasis darbas</v>
      </c>
      <c r="I21" s="2102"/>
      <c r="J21" s="264">
        <v>12</v>
      </c>
      <c r="L21" s="6" t="e">
        <f>LOOKUP($A21*100+$C21,matrix!#REF!,matrix!#REF!)</f>
        <v>#REF!</v>
      </c>
    </row>
    <row r="22" spans="1:12" ht="48" customHeight="1" thickBot="1">
      <c r="A22" s="6">
        <v>2</v>
      </c>
      <c r="B22" s="2204"/>
      <c r="C22" s="261">
        <v>13</v>
      </c>
      <c r="D22" s="2184"/>
      <c r="E22" s="2184"/>
      <c r="F22" s="71"/>
      <c r="G22" s="1060"/>
      <c r="H22" s="2184"/>
      <c r="I22" s="1999"/>
      <c r="J22" s="265">
        <v>13</v>
      </c>
      <c r="L22" s="6" t="e">
        <f>LOOKUP($A22*100+$C22,matrix!#REF!,matrix!#REF!)</f>
        <v>#REF!</v>
      </c>
    </row>
    <row r="23" spans="1:12" ht="51.75" customHeight="1" thickBot="1">
      <c r="A23" s="6">
        <v>2</v>
      </c>
      <c r="B23" s="2204"/>
      <c r="C23" s="265">
        <v>14</v>
      </c>
      <c r="D23" s="2184"/>
      <c r="E23" s="2185"/>
      <c r="F23" s="2172" t="str">
        <f>LOOKUP($A23*100+$C23,matrix!N$433:N$441,matrix!L$433:L$441)</f>
        <v>Rentgeno spindulių  difrakcinė analizė   [doc.R.Skaudžius]]   FChA</v>
      </c>
      <c r="G23" s="2172" t="str">
        <f>LOOKUP($A23*100+$C23,matrix!N$549:N$562,matrix!L$549:L$562)</f>
        <v>Vaistų kūrimo principai, paskaita ir seminaras[[doc.A.Brukštus]]    NChA</v>
      </c>
      <c r="H23" s="2184"/>
      <c r="I23" s="2170" t="str">
        <f>LOOKUP($A23*100+$C23,matrix!N$407:N$422,matrix!L$407:L$422)</f>
        <v>Rentgeno spindulių difrakcinė analizė   [[doc.R.Skaudžius]]    FChA</v>
      </c>
      <c r="J23" s="261">
        <v>14</v>
      </c>
      <c r="K23" s="61"/>
      <c r="L23" s="6" t="e">
        <f>LOOKUP($A23*100+$C23,matrix!#REF!,matrix!#REF!)</f>
        <v>#REF!</v>
      </c>
    </row>
    <row r="24" spans="1:12" ht="22.5" customHeight="1" thickBot="1">
      <c r="A24" s="6">
        <v>2</v>
      </c>
      <c r="B24" s="2204"/>
      <c r="C24" s="371">
        <v>15</v>
      </c>
      <c r="D24" s="2185"/>
      <c r="E24" s="2207" t="s">
        <v>94</v>
      </c>
      <c r="F24" s="2173"/>
      <c r="G24" s="2212"/>
      <c r="H24" s="2185"/>
      <c r="I24" s="2171"/>
      <c r="J24" s="262">
        <v>15</v>
      </c>
      <c r="L24" s="6" t="e">
        <f>LOOKUP($A24*100+$C24,matrix!#REF!,matrix!#REF!)</f>
        <v>#REF!</v>
      </c>
    </row>
    <row r="25" spans="1:11" ht="45" customHeight="1" thickBot="1">
      <c r="A25" s="6">
        <v>2</v>
      </c>
      <c r="B25" s="2204"/>
      <c r="C25" s="315">
        <v>16</v>
      </c>
      <c r="D25" s="2175" t="str">
        <f>LOOKUP($A25*100+$C25,matrix!N$423:N$431,matrix!L$423:L$431)</f>
        <v>  Cheminės analizės kokybė   [doc. E.Naujalis]]   TGA</v>
      </c>
      <c r="E25" s="2208"/>
      <c r="F25" s="2172" t="str">
        <f>LOOKUP($A25*100+$C25,matrix!N$433:N$441,matrix!L$433:L$441)</f>
        <v>Rentgeno spindulių  difrakcinė analizė, lab. darbai   [doc.R.Skaudžius]]   FChA</v>
      </c>
      <c r="G25" s="2173"/>
      <c r="H25" s="678"/>
      <c r="I25" s="2170" t="str">
        <f>LOOKUP($A25*100+$C25,matrix!N$407:N$422,matrix!L$407:L$422)</f>
        <v>Rentgeno spindulių difrakcinė analizė, tiriamasis darbas   [[doc.R.Skaudžius]]    FChA</v>
      </c>
      <c r="J25" s="315">
        <v>16</v>
      </c>
      <c r="K25" s="490"/>
    </row>
    <row r="26" spans="1:10" ht="40.5" customHeight="1" thickBot="1">
      <c r="A26" s="6">
        <v>2</v>
      </c>
      <c r="B26" s="2204"/>
      <c r="C26" s="262">
        <v>17</v>
      </c>
      <c r="D26" s="2176"/>
      <c r="E26" s="2209"/>
      <c r="F26" s="2173"/>
      <c r="G26" s="1332"/>
      <c r="H26" s="924"/>
      <c r="I26" s="2174"/>
      <c r="J26" s="371">
        <v>17</v>
      </c>
    </row>
    <row r="27" spans="1:10" ht="48.75" customHeight="1" thickBot="1">
      <c r="A27" s="6">
        <v>2</v>
      </c>
      <c r="B27" s="2204"/>
      <c r="C27" s="286">
        <v>18</v>
      </c>
      <c r="D27" s="925" t="str">
        <f>LOOKUP($A27*100+$C27,matrix!N$423:N$431,matrix!L$423:L$431)</f>
        <v>Cheminės analizės kokybė, seminaras   [[doc. E.Naujalis]]   TGA</v>
      </c>
      <c r="E27" s="433"/>
      <c r="F27" s="91"/>
      <c r="G27" s="1331"/>
      <c r="H27" s="253"/>
      <c r="I27" s="509"/>
      <c r="J27" s="267">
        <v>18</v>
      </c>
    </row>
    <row r="28" spans="1:12" ht="0.75" customHeight="1" thickBot="1">
      <c r="A28" s="6">
        <v>2</v>
      </c>
      <c r="B28" s="2205"/>
      <c r="C28" s="267">
        <v>19</v>
      </c>
      <c r="D28" s="432"/>
      <c r="E28" s="115"/>
      <c r="F28" s="66"/>
      <c r="G28" s="116"/>
      <c r="H28" s="254"/>
      <c r="I28" s="494"/>
      <c r="J28" s="267">
        <v>19</v>
      </c>
      <c r="L28" s="6" t="e">
        <f>LOOKUP($A28*100+$C28,matrix!#REF!,matrix!#REF!)</f>
        <v>#REF!</v>
      </c>
    </row>
    <row r="29" spans="2:10" ht="15.75" customHeight="1" thickBot="1">
      <c r="B29" s="101"/>
      <c r="C29" s="268"/>
      <c r="D29" s="84"/>
      <c r="E29" s="98"/>
      <c r="F29" s="99"/>
      <c r="G29" s="84"/>
      <c r="H29" s="84"/>
      <c r="I29" s="495"/>
      <c r="J29" s="268"/>
    </row>
    <row r="30" spans="1:12" ht="12" customHeight="1" thickBot="1">
      <c r="A30" s="6">
        <v>3</v>
      </c>
      <c r="B30" s="2203" t="s">
        <v>61</v>
      </c>
      <c r="C30" s="264">
        <v>8</v>
      </c>
      <c r="D30" s="546"/>
      <c r="E30" s="547"/>
      <c r="F30" s="547"/>
      <c r="G30" s="2196" t="str">
        <f>LOOKUP($A30*100+$C30,matrix!N$453:N$454,matrix!L$453:L$454)</f>
        <v>Funkcinių grupių blokavimo metodai    [[prof.V.Masevičius]]   FTMC, Saulėtekio al. 3 , E302</v>
      </c>
      <c r="H30" s="547"/>
      <c r="I30" s="644"/>
      <c r="J30" s="264">
        <v>8</v>
      </c>
      <c r="K30" s="334"/>
      <c r="L30" s="6" t="e">
        <f>LOOKUP($A30*100+$C30,matrix!#REF!,matrix!#REF!)</f>
        <v>#REF!</v>
      </c>
    </row>
    <row r="31" spans="1:12" ht="43.5" customHeight="1" thickBot="1">
      <c r="A31" s="6">
        <v>3</v>
      </c>
      <c r="B31" s="1860"/>
      <c r="C31" s="258">
        <v>9</v>
      </c>
      <c r="D31" s="1301"/>
      <c r="E31" s="1302"/>
      <c r="F31" s="1302"/>
      <c r="G31" s="2197"/>
      <c r="H31" s="1303"/>
      <c r="I31" s="1998" t="s">
        <v>94</v>
      </c>
      <c r="J31" s="258">
        <v>9</v>
      </c>
      <c r="L31" s="6" t="e">
        <f>LOOKUP($A31*100+$C31,matrix!#REF!,matrix!#REF!)</f>
        <v>#REF!</v>
      </c>
    </row>
    <row r="32" spans="1:12" ht="26.25" customHeight="1" thickBot="1">
      <c r="A32" s="6">
        <v>3</v>
      </c>
      <c r="B32" s="1860"/>
      <c r="C32" s="259">
        <v>10</v>
      </c>
      <c r="D32" s="401"/>
      <c r="E32" s="1073"/>
      <c r="F32" s="339"/>
      <c r="G32" s="2172" t="str">
        <f>LOOKUP($A32*100+$C32,matrix!N$453:N$454,matrix!L$453:L$454)</f>
        <v>Funkcinių grupių blokavimo metodai, seminaras     [[prof.V.Masevičius]]   FTMC, Saulėtekio al. 3 , E302</v>
      </c>
      <c r="H32" s="2201" t="str">
        <f>LOOKUP($A32*100+$C32,matrix!N$461:N$469,matrix!L$461:L$469)</f>
        <v>E</v>
      </c>
      <c r="I32" s="2102"/>
      <c r="J32" s="259">
        <v>10</v>
      </c>
      <c r="L32" s="6" t="e">
        <f>LOOKUP($A32*100+$C32,matrix!#REF!,matrix!#REF!)</f>
        <v>#REF!</v>
      </c>
    </row>
    <row r="33" spans="1:12" ht="69" customHeight="1" thickBot="1">
      <c r="A33" s="6">
        <v>3</v>
      </c>
      <c r="B33" s="1860"/>
      <c r="C33" s="259">
        <v>11</v>
      </c>
      <c r="D33" s="400"/>
      <c r="E33" s="1061"/>
      <c r="F33" s="127"/>
      <c r="G33" s="2173"/>
      <c r="H33" s="2210"/>
      <c r="I33" s="2102"/>
      <c r="J33" s="259">
        <v>11</v>
      </c>
      <c r="L33" s="6" t="e">
        <f>LOOKUP($A33*100+$C33,matrix!#REF!,matrix!#REF!)</f>
        <v>#REF!</v>
      </c>
    </row>
    <row r="34" spans="1:12" ht="16.5" customHeight="1" thickBot="1">
      <c r="A34" s="6">
        <v>3</v>
      </c>
      <c r="B34" s="1860"/>
      <c r="C34" s="258">
        <v>12</v>
      </c>
      <c r="D34" s="1356"/>
      <c r="E34" s="1357"/>
      <c r="F34" s="1357"/>
      <c r="G34" s="1357"/>
      <c r="H34" s="1358"/>
      <c r="I34" s="2102"/>
      <c r="J34" s="258">
        <v>12</v>
      </c>
      <c r="K34" s="334"/>
      <c r="L34" s="6" t="e">
        <f>LOOKUP($A34*100+$C34,matrix!#REF!,matrix!#REF!)</f>
        <v>#REF!</v>
      </c>
    </row>
    <row r="35" spans="1:12" ht="21.75" customHeight="1" thickBot="1">
      <c r="A35" s="6">
        <v>3</v>
      </c>
      <c r="B35" s="1860"/>
      <c r="C35" s="260">
        <v>13</v>
      </c>
      <c r="D35" s="1352"/>
      <c r="E35" s="1353"/>
      <c r="F35" s="1353"/>
      <c r="G35" s="1353"/>
      <c r="H35" s="1354"/>
      <c r="I35" s="1999"/>
      <c r="J35" s="260">
        <v>13</v>
      </c>
      <c r="L35" s="6" t="e">
        <f>LOOKUP($A35*100+$C35,matrix!#REF!,matrix!#REF!)</f>
        <v>#REF!</v>
      </c>
    </row>
    <row r="36" spans="1:12" ht="36" customHeight="1">
      <c r="A36" s="6">
        <v>3</v>
      </c>
      <c r="B36" s="1860"/>
      <c r="C36" s="261">
        <v>14</v>
      </c>
      <c r="D36" s="2219" t="str">
        <f>LOOKUP($A36*100+$C36,matrix!N$461:N$469,matrix!L$461:L$469)</f>
        <v>Polimerizacijos reakcijų mechanizmai, seminaras    [[prof.R.Makuška]]  PChA</v>
      </c>
      <c r="E36" s="2220"/>
      <c r="F36" s="2220"/>
      <c r="G36" s="2220"/>
      <c r="H36" s="2221"/>
      <c r="I36" s="2170" t="str">
        <f>LOOKUP($A36*100+$C36,matrix!N$407:N$422,matrix!L$407:L$422)</f>
        <v>Dujų chromatografija, tiriamasis darbas   [[prof.V.Vičkačkaitė]]    lab</v>
      </c>
      <c r="J36" s="261">
        <v>14</v>
      </c>
      <c r="K36" s="61"/>
      <c r="L36" s="6" t="e">
        <f>LOOKUP($A36*100+$C36,matrix!#REF!,matrix!#REF!)</f>
        <v>#REF!</v>
      </c>
    </row>
    <row r="37" spans="1:12" ht="39.75" customHeight="1" thickBot="1">
      <c r="A37" s="6">
        <v>3</v>
      </c>
      <c r="B37" s="1860"/>
      <c r="C37" s="262">
        <v>15</v>
      </c>
      <c r="D37" s="2222"/>
      <c r="E37" s="2223"/>
      <c r="F37" s="2223"/>
      <c r="G37" s="2223"/>
      <c r="H37" s="2224"/>
      <c r="I37" s="2174"/>
      <c r="J37" s="262">
        <v>15</v>
      </c>
      <c r="L37" s="6" t="e">
        <f>LOOKUP($A37*100+$C37,matrix!#REF!,matrix!#REF!)</f>
        <v>#REF!</v>
      </c>
    </row>
    <row r="38" spans="1:10" ht="28.5" customHeight="1" thickBot="1">
      <c r="A38" s="6">
        <v>3</v>
      </c>
      <c r="B38" s="1860"/>
      <c r="C38" s="272">
        <v>16</v>
      </c>
      <c r="D38" s="1323"/>
      <c r="E38" s="1323"/>
      <c r="F38" s="1323"/>
      <c r="G38" s="1324"/>
      <c r="H38" s="2201" t="str">
        <f>LOOKUP($A38*100+$C38,matrix!N$461:N$469,matrix!L$461:L$469)</f>
        <v>Polimerų tirpalai paskaita, seminaras   [[asist.A.Bočkuvienė]]     PChL</v>
      </c>
      <c r="I38" s="511"/>
      <c r="J38" s="315">
        <v>16</v>
      </c>
    </row>
    <row r="39" spans="1:10" ht="26.25" customHeight="1" thickBot="1">
      <c r="A39" s="6">
        <v>3</v>
      </c>
      <c r="B39" s="1860"/>
      <c r="C39" s="257">
        <v>17</v>
      </c>
      <c r="D39" s="1304"/>
      <c r="E39" s="1305"/>
      <c r="F39" s="1305"/>
      <c r="G39" s="1305"/>
      <c r="H39" s="2202"/>
      <c r="I39" s="512"/>
      <c r="J39" s="257">
        <v>17</v>
      </c>
    </row>
    <row r="40" spans="1:10" ht="14.25" customHeight="1" thickBot="1">
      <c r="A40" s="6">
        <v>3</v>
      </c>
      <c r="B40" s="1864"/>
      <c r="C40" s="265">
        <v>18</v>
      </c>
      <c r="D40" s="653"/>
      <c r="E40" s="654"/>
      <c r="F40" s="654"/>
      <c r="G40" s="655"/>
      <c r="H40" s="563"/>
      <c r="I40" s="656"/>
      <c r="J40" s="265">
        <v>18</v>
      </c>
    </row>
    <row r="41" spans="1:12" ht="9" customHeight="1" thickBot="1">
      <c r="A41" s="6">
        <v>3</v>
      </c>
      <c r="B41" s="101"/>
      <c r="C41" s="268"/>
      <c r="D41" s="22"/>
      <c r="E41" s="22"/>
      <c r="F41" s="22"/>
      <c r="G41" s="22"/>
      <c r="H41" s="491"/>
      <c r="I41" s="508"/>
      <c r="J41" s="268"/>
      <c r="K41" s="6" t="str">
        <f>LOOKUP($A41*100+$C41,matrix!N$472:N$481,matrix!L$472:L$481)</f>
        <v>E</v>
      </c>
      <c r="L41" s="6" t="e">
        <f>LOOKUP($A41*100+$C41,matrix!#REF!,matrix!#REF!)</f>
        <v>#REF!</v>
      </c>
    </row>
    <row r="42" spans="1:12" ht="18" customHeight="1" thickBot="1">
      <c r="A42" s="6">
        <v>4</v>
      </c>
      <c r="B42" s="2203" t="s">
        <v>62</v>
      </c>
      <c r="C42" s="264">
        <v>8</v>
      </c>
      <c r="D42" s="420"/>
      <c r="E42" s="421"/>
      <c r="F42" s="421"/>
      <c r="G42" s="421"/>
      <c r="H42" s="421"/>
      <c r="I42" s="2170" t="str">
        <f>LOOKUP($A42*100+$C42,matrix!N$407:N$420,matrix!L$407:L$420)</f>
        <v>Dujų chromatografija   [[prof.V.Vičkačkaitė]]   AChA</v>
      </c>
      <c r="J42" s="264">
        <v>8</v>
      </c>
      <c r="L42" s="6" t="e">
        <f>LOOKUP($A42*100+$C42,matrix!#REF!,matrix!#REF!)</f>
        <v>#REF!</v>
      </c>
    </row>
    <row r="43" spans="1:12" ht="22.5" customHeight="1" thickBot="1">
      <c r="A43" s="6">
        <v>4</v>
      </c>
      <c r="B43" s="1860"/>
      <c r="C43" s="258">
        <v>9</v>
      </c>
      <c r="D43" s="2187" t="s">
        <v>42</v>
      </c>
      <c r="E43" s="2188"/>
      <c r="F43" s="2188"/>
      <c r="G43" s="2188"/>
      <c r="H43" s="2189"/>
      <c r="I43" s="2174"/>
      <c r="J43" s="258">
        <v>9</v>
      </c>
      <c r="K43" s="6">
        <f>LOOKUP($A43*100+$C43,matrix!N$472:N$481,matrix!L$472:L$481)</f>
      </c>
      <c r="L43" s="6" t="e">
        <f>LOOKUP($A43*100+$C43,matrix!#REF!,matrix!#REF!)</f>
        <v>#REF!</v>
      </c>
    </row>
    <row r="44" spans="1:12" ht="17.25" customHeight="1" thickBot="1">
      <c r="A44" s="6">
        <v>4</v>
      </c>
      <c r="B44" s="1860"/>
      <c r="C44" s="259">
        <v>10</v>
      </c>
      <c r="D44" s="2190"/>
      <c r="E44" s="2191"/>
      <c r="F44" s="2191"/>
      <c r="G44" s="2191"/>
      <c r="H44" s="2192"/>
      <c r="I44" s="691"/>
      <c r="J44" s="259">
        <v>10</v>
      </c>
      <c r="K44" s="6">
        <f>LOOKUP($A44*100+$C44,matrix!N$472:N$481,matrix!L$472:L$481)</f>
      </c>
      <c r="L44" s="6" t="e">
        <f>LOOKUP($A44*100+$C44,matrix!#REF!,matrix!#REF!)</f>
        <v>#REF!</v>
      </c>
    </row>
    <row r="45" spans="1:12" ht="21.75" customHeight="1" thickBot="1">
      <c r="A45" s="6">
        <v>4</v>
      </c>
      <c r="B45" s="1860"/>
      <c r="C45" s="259">
        <v>11</v>
      </c>
      <c r="D45" s="2190"/>
      <c r="E45" s="2191"/>
      <c r="F45" s="2191"/>
      <c r="G45" s="2191"/>
      <c r="H45" s="2192"/>
      <c r="I45" s="668"/>
      <c r="J45" s="259">
        <v>11</v>
      </c>
      <c r="K45" s="6">
        <f>LOOKUP($A45*100+$C45,matrix!N$472:N$481,matrix!L$472:L$481)</f>
      </c>
      <c r="L45" s="6" t="e">
        <f>LOOKUP($A45*100+$C45,matrix!#REF!,matrix!#REF!)</f>
        <v>#REF!</v>
      </c>
    </row>
    <row r="46" spans="1:12" ht="21" customHeight="1" thickBot="1">
      <c r="A46" s="6">
        <v>4</v>
      </c>
      <c r="B46" s="1860"/>
      <c r="C46" s="258">
        <v>12</v>
      </c>
      <c r="D46" s="2190"/>
      <c r="E46" s="2191"/>
      <c r="F46" s="2191"/>
      <c r="G46" s="2191"/>
      <c r="H46" s="2192"/>
      <c r="I46" s="1377"/>
      <c r="J46" s="258">
        <v>12</v>
      </c>
      <c r="K46" s="6">
        <f>LOOKUP($A46*100+$C46,matrix!N$472:N$481,matrix!L$472:L$481)</f>
      </c>
      <c r="L46" s="6" t="e">
        <f>LOOKUP($A46*100+$C46,matrix!#REF!,matrix!#REF!)</f>
        <v>#REF!</v>
      </c>
    </row>
    <row r="47" spans="1:12" ht="20.25" customHeight="1" thickBot="1">
      <c r="A47" s="6">
        <v>4</v>
      </c>
      <c r="B47" s="1860"/>
      <c r="C47" s="258">
        <v>13</v>
      </c>
      <c r="D47" s="2190"/>
      <c r="E47" s="2191"/>
      <c r="F47" s="2191"/>
      <c r="G47" s="2191"/>
      <c r="H47" s="2192"/>
      <c r="I47" s="1378"/>
      <c r="J47" s="258">
        <v>13</v>
      </c>
      <c r="K47" s="337"/>
      <c r="L47" s="6" t="e">
        <f>LOOKUP($A47*100+$C47,matrix!#REF!,matrix!#REF!)</f>
        <v>#REF!</v>
      </c>
    </row>
    <row r="48" spans="1:10" ht="33.75" customHeight="1">
      <c r="A48" s="6">
        <v>4</v>
      </c>
      <c r="B48" s="1860"/>
      <c r="C48" s="259">
        <v>14</v>
      </c>
      <c r="D48" s="2190"/>
      <c r="E48" s="2191"/>
      <c r="F48" s="2191"/>
      <c r="G48" s="2191"/>
      <c r="H48" s="2192"/>
      <c r="I48" s="2170" t="str">
        <f>LOOKUP($A48*100+$C48,matrix!N$407:N$420,matrix!L$407:L$420)</f>
        <v>Organinių junginių analizės metodų taikymas medžiagotyroje   [[asist.J.Gaidukevič]]    ASA</v>
      </c>
      <c r="J48" s="259">
        <v>14</v>
      </c>
    </row>
    <row r="49" spans="1:10" ht="58.5" customHeight="1" thickBot="1">
      <c r="A49" s="6">
        <v>4</v>
      </c>
      <c r="B49" s="1860"/>
      <c r="C49" s="351">
        <v>15</v>
      </c>
      <c r="D49" s="2193"/>
      <c r="E49" s="2194"/>
      <c r="F49" s="2194"/>
      <c r="G49" s="2194"/>
      <c r="H49" s="2195"/>
      <c r="I49" s="2171"/>
      <c r="J49" s="351">
        <v>15</v>
      </c>
    </row>
    <row r="50" spans="1:10" ht="23.25" customHeight="1" thickBot="1">
      <c r="A50" s="6">
        <v>4</v>
      </c>
      <c r="B50" s="1860"/>
      <c r="C50" s="351">
        <v>16</v>
      </c>
      <c r="D50" s="543"/>
      <c r="E50" s="544"/>
      <c r="F50" s="493"/>
      <c r="G50" s="652"/>
      <c r="H50" s="389"/>
      <c r="I50" s="2170" t="str">
        <f>LOOKUP($A50*100+$C50,matrix!N$407:N$420,matrix!L$407:L$420)</f>
        <v>Organinių junginių analizės metodų taikymas medžiagotyroje, tiriamasis darbas   [[asist.J.Gaidukevič]]    spec.lab.</v>
      </c>
      <c r="J50" s="351">
        <v>16</v>
      </c>
    </row>
    <row r="51" spans="1:10" ht="20.25" customHeight="1" thickBot="1">
      <c r="A51" s="6">
        <v>4</v>
      </c>
      <c r="B51" s="1860"/>
      <c r="C51" s="351">
        <v>17</v>
      </c>
      <c r="D51" s="758"/>
      <c r="E51" s="725"/>
      <c r="F51" s="759"/>
      <c r="G51" s="1379"/>
      <c r="H51" s="760"/>
      <c r="I51" s="2206"/>
      <c r="J51" s="351">
        <v>17</v>
      </c>
    </row>
    <row r="52" spans="1:10" ht="18.75" customHeight="1" thickBot="1">
      <c r="A52" s="6">
        <v>4</v>
      </c>
      <c r="B52" s="1864"/>
      <c r="C52" s="352">
        <v>18</v>
      </c>
      <c r="D52" s="1380"/>
      <c r="E52" s="1381"/>
      <c r="F52" s="1381"/>
      <c r="G52" s="1382"/>
      <c r="H52" s="1383"/>
      <c r="I52" s="1384"/>
      <c r="J52" s="352">
        <v>18</v>
      </c>
    </row>
    <row r="53" spans="2:10" ht="10.5" customHeight="1" thickBot="1">
      <c r="B53" s="769"/>
      <c r="C53" s="371"/>
      <c r="D53" s="84"/>
      <c r="E53" s="84"/>
      <c r="F53" s="84"/>
      <c r="G53" s="101"/>
      <c r="H53" s="84"/>
      <c r="I53" s="761"/>
      <c r="J53" s="371"/>
    </row>
    <row r="54" spans="1:11" ht="41.25" customHeight="1" thickBot="1">
      <c r="A54" s="710">
        <v>5</v>
      </c>
      <c r="B54" s="2203" t="s">
        <v>63</v>
      </c>
      <c r="C54" s="287">
        <v>8</v>
      </c>
      <c r="D54" s="2198" t="str">
        <f>LOOKUP($A54*100+$C54,matrix!N$423:N$431,matrix!L$423:L$431)</f>
        <v>Organinių metalų junginiai, seminaras            [[prof.S.Tumkevičius]]  FTMC, Saulėtekio al. 3 , E302</v>
      </c>
      <c r="E54" s="2199"/>
      <c r="F54" s="2199"/>
      <c r="G54" s="2199"/>
      <c r="H54" s="2200"/>
      <c r="I54" s="2170" t="str">
        <f>LOOKUP($A54*100+$C54,matrix!N$407:N$420,matrix!L$407:L$420)</f>
        <v>Nanomedžiagos ir nanostruktūros: sintezė ir apibūdinimas, seminaras   [[lekt. Ž. Stankevičiūtė]]   AChA</v>
      </c>
      <c r="J54" s="264">
        <v>8</v>
      </c>
      <c r="K54" s="6" t="s">
        <v>616</v>
      </c>
    </row>
    <row r="55" spans="1:12" ht="39" customHeight="1" thickBot="1">
      <c r="A55" s="770">
        <v>5</v>
      </c>
      <c r="B55" s="2204"/>
      <c r="C55" s="762">
        <v>9</v>
      </c>
      <c r="D55" s="2213" t="str">
        <f>LOOKUP($A55*100+$C55,matrix!N$472:N$483,matrix!L$472:L$483)</f>
        <v>Organinių metalų junginiai       [[prof.S.Tumkevičius]]  FTMC, Saulėtekio al. 3 , E302</v>
      </c>
      <c r="E55" s="2214"/>
      <c r="F55" s="2214"/>
      <c r="G55" s="2214"/>
      <c r="H55" s="2215"/>
      <c r="I55" s="2174"/>
      <c r="J55" s="258">
        <v>9</v>
      </c>
      <c r="K55" s="6" t="s">
        <v>616</v>
      </c>
      <c r="L55" s="6" t="e">
        <f>LOOKUP($A55*100+$C55,matrix!#REF!,matrix!#REF!)</f>
        <v>#REF!</v>
      </c>
    </row>
    <row r="56" spans="1:10" ht="21.75" customHeight="1" thickBot="1">
      <c r="A56" s="770">
        <v>5</v>
      </c>
      <c r="B56" s="2204"/>
      <c r="C56" s="288">
        <v>10</v>
      </c>
      <c r="D56" s="2216"/>
      <c r="E56" s="2217"/>
      <c r="F56" s="2217"/>
      <c r="G56" s="2217"/>
      <c r="H56" s="2218"/>
      <c r="I56" s="2170" t="str">
        <f>LOOKUP($A56*100+$C56,matrix!N$407:N$420,matrix!L$407:L$420)</f>
        <v> Nanomedžiagos ir nanostruktūros: sintezė ir apibūdinimas, paskaita [[lekt. Ž. Stankevičiūtė]]   AChA</v>
      </c>
      <c r="J56" s="265">
        <v>10</v>
      </c>
    </row>
    <row r="57" spans="1:12" ht="42" customHeight="1" thickBot="1">
      <c r="A57" s="770">
        <v>5</v>
      </c>
      <c r="B57" s="2204"/>
      <c r="C57" s="763">
        <v>11</v>
      </c>
      <c r="D57" s="2211" t="s">
        <v>94</v>
      </c>
      <c r="E57" s="1888"/>
      <c r="F57" s="1888"/>
      <c r="G57" s="1888"/>
      <c r="H57" s="1920"/>
      <c r="I57" s="2186"/>
      <c r="J57" s="443">
        <v>11</v>
      </c>
      <c r="L57" s="6" t="e">
        <f>LOOKUP($A57*100+$C57,matrix!#REF!,matrix!#REF!)</f>
        <v>#REF!</v>
      </c>
    </row>
    <row r="58" spans="1:12" ht="13.5" customHeight="1" thickBot="1">
      <c r="A58" s="770">
        <v>5</v>
      </c>
      <c r="B58" s="2204"/>
      <c r="C58" s="288">
        <v>12</v>
      </c>
      <c r="D58" s="1921"/>
      <c r="E58" s="2022"/>
      <c r="F58" s="2022"/>
      <c r="G58" s="2022"/>
      <c r="H58" s="1922"/>
      <c r="I58" s="2174"/>
      <c r="J58" s="267">
        <v>12</v>
      </c>
      <c r="L58" s="6" t="e">
        <f>LOOKUP($A58*100+$C58,matrix!#REF!,matrix!#REF!)</f>
        <v>#REF!</v>
      </c>
    </row>
    <row r="59" spans="1:12" ht="36" customHeight="1" thickBot="1">
      <c r="A59" s="770">
        <v>5</v>
      </c>
      <c r="B59" s="2204"/>
      <c r="C59" s="271">
        <v>13</v>
      </c>
      <c r="D59" s="1921"/>
      <c r="E59" s="2022"/>
      <c r="F59" s="2022"/>
      <c r="G59" s="2022"/>
      <c r="H59" s="1922"/>
      <c r="I59" s="2170" t="str">
        <f>LOOKUP($A59*100+$C59,matrix!N$407:N$421,matrix!L$407:L$421)</f>
        <v>Nanomedžiagos ir nanostruktūros: sintezė ir apibūdinimas  , tiriamasis darbas [[lekt.Ž.Stankevičiūtė]]   160 lab.</v>
      </c>
      <c r="J59" s="264">
        <v>13</v>
      </c>
      <c r="L59" s="6" t="e">
        <f>LOOKUP($A59*100+$C59,matrix!#REF!,matrix!#REF!)</f>
        <v>#REF!</v>
      </c>
    </row>
    <row r="60" spans="1:12" ht="27" customHeight="1">
      <c r="A60" s="770">
        <v>5</v>
      </c>
      <c r="B60" s="2204"/>
      <c r="C60" s="764">
        <v>14</v>
      </c>
      <c r="D60" s="1921"/>
      <c r="E60" s="2022"/>
      <c r="F60" s="2022"/>
      <c r="G60" s="2022"/>
      <c r="H60" s="1922"/>
      <c r="I60" s="2186"/>
      <c r="J60" s="259">
        <v>14</v>
      </c>
      <c r="L60" s="6" t="e">
        <f>LOOKUP($A60*100+$C60,matrix!#REF!,matrix!#REF!)</f>
        <v>#REF!</v>
      </c>
    </row>
    <row r="61" spans="1:12" ht="27.75" customHeight="1" thickBot="1">
      <c r="A61" s="770">
        <v>5</v>
      </c>
      <c r="B61" s="2204"/>
      <c r="C61" s="765">
        <v>15</v>
      </c>
      <c r="D61" s="1889"/>
      <c r="E61" s="1890"/>
      <c r="F61" s="1890"/>
      <c r="G61" s="1890"/>
      <c r="H61" s="1923"/>
      <c r="I61" s="2174"/>
      <c r="J61" s="319">
        <v>15</v>
      </c>
      <c r="L61" s="6" t="e">
        <f>LOOKUP($A61*100+$C61,matrix!#REF!,matrix!#REF!)</f>
        <v>#REF!</v>
      </c>
    </row>
    <row r="62" spans="1:12" ht="15" customHeight="1" thickBot="1">
      <c r="A62" s="770">
        <v>5</v>
      </c>
      <c r="B62" s="2204"/>
      <c r="C62" s="766">
        <v>16</v>
      </c>
      <c r="D62" s="692"/>
      <c r="E62" s="693"/>
      <c r="F62" s="693"/>
      <c r="G62" s="693"/>
      <c r="H62" s="694"/>
      <c r="I62" s="691"/>
      <c r="J62" s="260">
        <v>16</v>
      </c>
      <c r="L62" s="6" t="e">
        <f>LOOKUP($A62*100+$C62,matrix!#REF!,matrix!#REF!)</f>
        <v>#REF!</v>
      </c>
    </row>
    <row r="63" spans="1:10" ht="29.25" customHeight="1" hidden="1" thickBot="1">
      <c r="A63" s="770">
        <v>5</v>
      </c>
      <c r="B63" s="1880"/>
      <c r="C63" s="767">
        <v>17</v>
      </c>
      <c r="D63" s="688"/>
      <c r="E63" s="689"/>
      <c r="F63" s="689"/>
      <c r="G63" s="689"/>
      <c r="H63" s="690"/>
      <c r="I63" s="669" t="str">
        <f>LOOKUP($A63*100+$C63,matrix!N$407:N$421,matrix!L$407:L$421)</f>
        <v>E</v>
      </c>
      <c r="J63" s="634">
        <v>17</v>
      </c>
    </row>
    <row r="64" spans="1:11" ht="19.5" customHeight="1" hidden="1" thickBot="1">
      <c r="A64" s="770">
        <v>5</v>
      </c>
      <c r="B64" s="1880"/>
      <c r="C64" s="768">
        <v>18</v>
      </c>
      <c r="D64" s="598"/>
      <c r="E64" s="598"/>
      <c r="F64" s="598"/>
      <c r="G64" s="598"/>
      <c r="H64" s="85"/>
      <c r="I64" s="638"/>
      <c r="J64" s="597">
        <v>18</v>
      </c>
      <c r="K64" s="415"/>
    </row>
    <row r="65" spans="1:10" ht="6" customHeight="1" thickBot="1">
      <c r="A65" s="771">
        <v>5</v>
      </c>
      <c r="B65" s="1881"/>
      <c r="C65" s="634">
        <v>19</v>
      </c>
      <c r="D65" s="594"/>
      <c r="E65" s="594"/>
      <c r="F65" s="594"/>
      <c r="G65" s="594"/>
      <c r="H65" s="596"/>
      <c r="I65" s="593"/>
      <c r="J65" s="595">
        <v>19</v>
      </c>
    </row>
  </sheetData>
  <sheetProtection/>
  <mergeCells count="42">
    <mergeCell ref="B54:B65"/>
    <mergeCell ref="B42:B52"/>
    <mergeCell ref="B30:B40"/>
    <mergeCell ref="D57:H61"/>
    <mergeCell ref="G23:G25"/>
    <mergeCell ref="D55:H56"/>
    <mergeCell ref="D36:H37"/>
    <mergeCell ref="D21:D24"/>
    <mergeCell ref="I50:I51"/>
    <mergeCell ref="E21:E23"/>
    <mergeCell ref="E24:E26"/>
    <mergeCell ref="I48:I49"/>
    <mergeCell ref="I42:I43"/>
    <mergeCell ref="H32:H33"/>
    <mergeCell ref="D4:H5"/>
    <mergeCell ref="I10:I11"/>
    <mergeCell ref="G32:G33"/>
    <mergeCell ref="H38:H39"/>
    <mergeCell ref="B4:B15"/>
    <mergeCell ref="B17:B28"/>
    <mergeCell ref="I31:I35"/>
    <mergeCell ref="D17:H18"/>
    <mergeCell ref="I59:I61"/>
    <mergeCell ref="D43:H49"/>
    <mergeCell ref="D10:H11"/>
    <mergeCell ref="F23:F24"/>
    <mergeCell ref="I18:I22"/>
    <mergeCell ref="G30:G31"/>
    <mergeCell ref="D54:H54"/>
    <mergeCell ref="I36:I37"/>
    <mergeCell ref="I56:I58"/>
    <mergeCell ref="I54:I55"/>
    <mergeCell ref="D1:I1"/>
    <mergeCell ref="I23:I24"/>
    <mergeCell ref="F25:F26"/>
    <mergeCell ref="I25:I26"/>
    <mergeCell ref="D25:D26"/>
    <mergeCell ref="D7:H8"/>
    <mergeCell ref="D19:H20"/>
    <mergeCell ref="H21:H24"/>
    <mergeCell ref="I12:I13"/>
    <mergeCell ref="I5:I9"/>
  </mergeCells>
  <printOptions/>
  <pageMargins left="0.31496062992125984" right="0.1968503937007874" top="0.3937007874015748" bottom="0.3937007874015748" header="0.2755905511811024" footer="0.31496062992125984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25">
      <selection activeCell="N34" sqref="N34"/>
    </sheetView>
  </sheetViews>
  <sheetFormatPr defaultColWidth="9.140625" defaultRowHeight="12.75"/>
  <cols>
    <col min="1" max="1" width="1.421875" style="6" customWidth="1"/>
    <col min="2" max="2" width="5.8515625" style="6" customWidth="1"/>
    <col min="3" max="3" width="6.00390625" style="17" customWidth="1"/>
    <col min="4" max="4" width="26.140625" style="6" customWidth="1"/>
    <col min="5" max="5" width="23.00390625" style="6" customWidth="1"/>
    <col min="6" max="6" width="26.28125" style="6" customWidth="1"/>
    <col min="7" max="7" width="30.28125" style="6" customWidth="1"/>
    <col min="8" max="8" width="26.57421875" style="6" customWidth="1"/>
    <col min="9" max="9" width="35.57421875" style="6" customWidth="1"/>
    <col min="10" max="10" width="30.140625" style="6" hidden="1" customWidth="1"/>
    <col min="11" max="11" width="7.140625" style="298" customWidth="1"/>
    <col min="12" max="12" width="8.57421875" style="6" customWidth="1"/>
    <col min="13" max="16384" width="9.140625" style="6" customWidth="1"/>
  </cols>
  <sheetData>
    <row r="1" spans="4:11" ht="36.75" customHeight="1">
      <c r="D1" s="2256" t="s">
        <v>716</v>
      </c>
      <c r="E1" s="2256"/>
      <c r="F1" s="2256"/>
      <c r="G1" s="2256"/>
      <c r="H1" s="2256"/>
      <c r="I1" s="2256"/>
      <c r="J1" s="2256"/>
      <c r="K1" s="2256"/>
    </row>
    <row r="2" spans="7:9" ht="12" customHeight="1" thickBot="1">
      <c r="G2" s="42"/>
      <c r="I2" s="6">
        <v>6</v>
      </c>
    </row>
    <row r="3" spans="2:12" ht="33" customHeight="1" thickBot="1">
      <c r="B3" s="217"/>
      <c r="C3" s="292" t="s">
        <v>79</v>
      </c>
      <c r="D3" s="381" t="s">
        <v>67</v>
      </c>
      <c r="E3" s="382" t="s">
        <v>68</v>
      </c>
      <c r="F3" s="381" t="s">
        <v>310</v>
      </c>
      <c r="G3" s="382" t="s">
        <v>52</v>
      </c>
      <c r="H3" s="572" t="s">
        <v>69</v>
      </c>
      <c r="I3" s="783" t="s">
        <v>199</v>
      </c>
      <c r="J3" s="383" t="s">
        <v>58</v>
      </c>
      <c r="K3" s="299" t="s">
        <v>79</v>
      </c>
      <c r="L3" s="6" t="s">
        <v>66</v>
      </c>
    </row>
    <row r="4" spans="1:11" ht="18" customHeight="1" thickBot="1">
      <c r="A4" s="6">
        <v>1</v>
      </c>
      <c r="B4" s="2203" t="s">
        <v>59</v>
      </c>
      <c r="C4" s="293">
        <v>8</v>
      </c>
      <c r="D4" s="2230" t="str">
        <f>LOOKUP($A6*100+$C6,matrix!N$517:N$524,matrix!L$517:L$524)</f>
        <v>Mokslo tiriamasis darbas  </v>
      </c>
      <c r="E4" s="2231"/>
      <c r="F4" s="2231"/>
      <c r="G4" s="2231"/>
      <c r="H4" s="2232"/>
      <c r="I4" s="2092" t="str">
        <f>LOOKUP($A5*100+$C5,matrix!N$499:N$516,matrix!L$499:L$516)</f>
        <v>Kinetiniai ir elektrocheminiai analizės metoda, tiriamasis darbas  1/2 gr.   [[prof.A.Ramanavičius]]     lab.</v>
      </c>
      <c r="J4" s="2113" t="str">
        <f>LOOKUP($A7*100+$C7,matrix!N$484:N$498,matrix!L$484:L$498)</f>
        <v>Ekologinė biochemija, paskaita ir seminaras[[doc.A.Zimkus]]   JGMC, R301</v>
      </c>
      <c r="K4" s="300">
        <v>8</v>
      </c>
    </row>
    <row r="5" spans="1:11" ht="22.5" customHeight="1">
      <c r="A5" s="6">
        <v>1</v>
      </c>
      <c r="B5" s="2204"/>
      <c r="C5" s="143">
        <v>9</v>
      </c>
      <c r="D5" s="2233"/>
      <c r="E5" s="2234"/>
      <c r="F5" s="2234"/>
      <c r="G5" s="2234"/>
      <c r="H5" s="2235"/>
      <c r="I5" s="2105"/>
      <c r="J5" s="2114"/>
      <c r="K5" s="301">
        <v>9</v>
      </c>
    </row>
    <row r="6" spans="1:11" ht="21" customHeight="1">
      <c r="A6" s="6">
        <v>1</v>
      </c>
      <c r="B6" s="2204"/>
      <c r="C6" s="97">
        <v>10</v>
      </c>
      <c r="D6" s="2233"/>
      <c r="E6" s="2234"/>
      <c r="F6" s="2234"/>
      <c r="G6" s="2234"/>
      <c r="H6" s="2235"/>
      <c r="I6" s="2105"/>
      <c r="J6" s="2114"/>
      <c r="K6" s="302">
        <v>10</v>
      </c>
    </row>
    <row r="7" spans="1:11" ht="27" customHeight="1" thickBot="1">
      <c r="A7" s="6">
        <v>1</v>
      </c>
      <c r="B7" s="2204"/>
      <c r="C7" s="97">
        <v>11</v>
      </c>
      <c r="D7" s="2233"/>
      <c r="E7" s="2234"/>
      <c r="F7" s="2234"/>
      <c r="G7" s="2234"/>
      <c r="H7" s="2235"/>
      <c r="I7" s="2267"/>
      <c r="J7" s="2114"/>
      <c r="K7" s="302">
        <v>11</v>
      </c>
    </row>
    <row r="8" spans="1:13" ht="21.75" customHeight="1">
      <c r="A8" s="6">
        <v>1</v>
      </c>
      <c r="B8" s="2204"/>
      <c r="C8" s="154">
        <v>12</v>
      </c>
      <c r="D8" s="2233"/>
      <c r="E8" s="2234"/>
      <c r="F8" s="2234"/>
      <c r="G8" s="2234"/>
      <c r="H8" s="2235"/>
      <c r="I8" s="2273" t="str">
        <f>LOOKUP($A9*100+$C9,matrix!N$499:N$516,matrix!L$499:L$516)</f>
        <v>Kinetiniai ir elektrocheminiai analizės metodai   [[prof.A.Ramanavičius]]     FChA iki 10 26</v>
      </c>
      <c r="J8" s="2114"/>
      <c r="K8" s="301">
        <v>12</v>
      </c>
      <c r="L8" s="297"/>
      <c r="M8" s="297"/>
    </row>
    <row r="9" spans="1:11" ht="24" customHeight="1" thickBot="1">
      <c r="A9" s="6">
        <v>1</v>
      </c>
      <c r="B9" s="2204"/>
      <c r="C9" s="154">
        <v>13</v>
      </c>
      <c r="D9" s="2247"/>
      <c r="E9" s="2248"/>
      <c r="F9" s="2248"/>
      <c r="G9" s="2248"/>
      <c r="H9" s="2249"/>
      <c r="I9" s="2274"/>
      <c r="J9" s="2114"/>
      <c r="K9" s="301">
        <v>13</v>
      </c>
    </row>
    <row r="10" spans="1:11" ht="27" customHeight="1" thickBot="1">
      <c r="A10" s="6">
        <v>1</v>
      </c>
      <c r="B10" s="2204"/>
      <c r="C10" s="97">
        <v>14</v>
      </c>
      <c r="D10" s="614"/>
      <c r="E10" s="615"/>
      <c r="F10" s="584"/>
      <c r="G10" s="2172"/>
      <c r="H10" s="616"/>
      <c r="I10" s="2274"/>
      <c r="J10" s="2115"/>
      <c r="K10" s="302">
        <v>14</v>
      </c>
    </row>
    <row r="11" spans="1:11" ht="15" customHeight="1" thickBot="1">
      <c r="A11" s="6">
        <v>1</v>
      </c>
      <c r="B11" s="2204"/>
      <c r="C11" s="97">
        <v>15</v>
      </c>
      <c r="D11" s="417"/>
      <c r="E11" s="396"/>
      <c r="F11" s="573"/>
      <c r="G11" s="2212"/>
      <c r="H11" s="23"/>
      <c r="I11" s="2275"/>
      <c r="J11" s="2113" t="str">
        <f>LOOKUP($A11*100+$C11,matrix!N$484:N$498,matrix!L$484:L$498)</f>
        <v> Baltymų fizikinė chemija, paskaita ir seminaras[[dr.D.Matulis]]    JGMC, R102</v>
      </c>
      <c r="K11" s="302">
        <v>15</v>
      </c>
    </row>
    <row r="12" spans="1:11" ht="19.5" customHeight="1" thickBot="1">
      <c r="A12" s="6">
        <v>1</v>
      </c>
      <c r="B12" s="2204"/>
      <c r="C12" s="154">
        <v>16</v>
      </c>
      <c r="D12" s="923"/>
      <c r="E12" s="2172"/>
      <c r="F12" s="792"/>
      <c r="G12" s="2173"/>
      <c r="H12" s="2196" t="str">
        <f>LOOKUP($A13*100+$C13,matrix!N$534:N$542,matrix!L$534:L$542)</f>
        <v>15,45 Polimerinės dangos paskaita ir seminaras/lab.d.   [doc.A.Vareikis   ]]   PChA</v>
      </c>
      <c r="I12" s="644"/>
      <c r="J12" s="2114"/>
      <c r="K12" s="301">
        <v>16</v>
      </c>
    </row>
    <row r="13" spans="1:11" ht="29.25" customHeight="1" thickBot="1">
      <c r="A13" s="6">
        <v>1</v>
      </c>
      <c r="B13" s="2204"/>
      <c r="C13" s="144">
        <v>17</v>
      </c>
      <c r="D13" s="545"/>
      <c r="E13" s="2212"/>
      <c r="F13" s="841"/>
      <c r="G13" s="574"/>
      <c r="H13" s="2276"/>
      <c r="I13" s="935"/>
      <c r="J13" s="2115"/>
      <c r="K13" s="301">
        <v>17</v>
      </c>
    </row>
    <row r="14" spans="1:11" ht="22.5" customHeight="1" thickBot="1">
      <c r="A14" s="6">
        <v>1</v>
      </c>
      <c r="B14" s="2205"/>
      <c r="C14" s="207">
        <v>18</v>
      </c>
      <c r="D14" s="219"/>
      <c r="E14" s="2173"/>
      <c r="F14" s="840"/>
      <c r="G14" s="219"/>
      <c r="H14" s="2197"/>
      <c r="I14" s="1036"/>
      <c r="J14" s="1049"/>
      <c r="K14" s="303">
        <v>18</v>
      </c>
    </row>
    <row r="15" spans="2:11" ht="17.25" customHeight="1" thickBot="1">
      <c r="B15" s="86"/>
      <c r="C15" s="294"/>
      <c r="D15" s="87"/>
      <c r="E15" s="87"/>
      <c r="F15" s="773"/>
      <c r="G15" s="87"/>
      <c r="H15" s="100"/>
      <c r="I15" s="881"/>
      <c r="J15" s="916"/>
      <c r="K15" s="304"/>
    </row>
    <row r="16" spans="1:11" ht="21" customHeight="1" thickBot="1">
      <c r="A16" s="6">
        <v>2</v>
      </c>
      <c r="B16" s="2203" t="s">
        <v>60</v>
      </c>
      <c r="C16" s="143">
        <v>8</v>
      </c>
      <c r="D16" s="2236" t="s">
        <v>94</v>
      </c>
      <c r="E16" s="2237"/>
      <c r="F16" s="2238"/>
      <c r="G16" s="619"/>
      <c r="H16" s="20"/>
      <c r="I16" s="2170" t="str">
        <f>LOOKUP($A17*100+$C17,matrix!N$499:N$516,matrix!L$499:L$516)</f>
        <v>Kinetiniai ir elektrocheminiai analizės metoda, tiriamasis darbas  1/2 gr.   [[prof.A.Ramanavičius]]     lab.</v>
      </c>
      <c r="J16" s="628"/>
      <c r="K16" s="300">
        <v>8</v>
      </c>
    </row>
    <row r="17" spans="1:11" ht="18.75" customHeight="1" thickBot="1">
      <c r="A17" s="6">
        <v>2</v>
      </c>
      <c r="B17" s="2204"/>
      <c r="C17" s="154">
        <v>9</v>
      </c>
      <c r="D17" s="2239"/>
      <c r="E17" s="2240"/>
      <c r="F17" s="2241"/>
      <c r="G17" s="71"/>
      <c r="H17" s="687"/>
      <c r="I17" s="2186"/>
      <c r="J17" s="2113" t="s">
        <v>94</v>
      </c>
      <c r="K17" s="307">
        <v>9</v>
      </c>
    </row>
    <row r="18" spans="1:11" ht="21.75" customHeight="1" thickBot="1">
      <c r="A18" s="6">
        <v>2</v>
      </c>
      <c r="B18" s="2204"/>
      <c r="C18" s="97">
        <v>10</v>
      </c>
      <c r="D18" s="2239"/>
      <c r="E18" s="2240"/>
      <c r="F18" s="2241"/>
      <c r="G18" s="1329"/>
      <c r="H18" s="91"/>
      <c r="I18" s="2186"/>
      <c r="J18" s="2114"/>
      <c r="K18" s="373">
        <v>10</v>
      </c>
    </row>
    <row r="19" spans="1:11" ht="28.5" customHeight="1" thickBot="1">
      <c r="A19" s="6">
        <v>2</v>
      </c>
      <c r="B19" s="2204"/>
      <c r="C19" s="97">
        <v>11</v>
      </c>
      <c r="D19" s="2242"/>
      <c r="E19" s="2243"/>
      <c r="F19" s="2244"/>
      <c r="G19" s="67"/>
      <c r="H19" s="917"/>
      <c r="I19" s="2174"/>
      <c r="J19" s="2114"/>
      <c r="K19" s="438">
        <v>11</v>
      </c>
    </row>
    <row r="20" spans="1:12" ht="33" customHeight="1" thickBot="1">
      <c r="A20" s="6">
        <v>2</v>
      </c>
      <c r="B20" s="2204"/>
      <c r="C20" s="154">
        <v>12</v>
      </c>
      <c r="D20" s="513"/>
      <c r="E20" s="514"/>
      <c r="F20" s="379"/>
      <c r="G20" s="1330"/>
      <c r="H20" s="618"/>
      <c r="I20" s="2170" t="s">
        <v>620</v>
      </c>
      <c r="J20" s="2114"/>
      <c r="K20" s="306">
        <v>12</v>
      </c>
      <c r="L20" s="558"/>
    </row>
    <row r="21" spans="1:11" ht="36.75" customHeight="1" thickBot="1">
      <c r="A21" s="6">
        <v>2</v>
      </c>
      <c r="B21" s="2204"/>
      <c r="C21" s="154">
        <v>13</v>
      </c>
      <c r="D21" s="504"/>
      <c r="E21" s="617"/>
      <c r="F21" s="934"/>
      <c r="G21" s="73"/>
      <c r="H21" s="442"/>
      <c r="I21" s="2174"/>
      <c r="J21" s="2114"/>
      <c r="K21" s="372">
        <v>13</v>
      </c>
    </row>
    <row r="22" spans="1:11" ht="24" customHeight="1" thickBot="1">
      <c r="A22" s="6">
        <v>2</v>
      </c>
      <c r="B22" s="2204"/>
      <c r="C22" s="97">
        <v>14</v>
      </c>
      <c r="D22" s="1106"/>
      <c r="E22" s="588"/>
      <c r="F22" s="792"/>
      <c r="G22" s="2228" t="str">
        <f>LOOKUP($A22*100+$C22,matrix!N$549:N$562,matrix!L$549:L$562)</f>
        <v>Vaistų kūrimo principai, paskaita ir seminaras[[doc.A.Brukštus]]    NChA</v>
      </c>
      <c r="H22" s="91"/>
      <c r="I22" s="922"/>
      <c r="J22" s="2114"/>
      <c r="K22" s="303">
        <v>14</v>
      </c>
    </row>
    <row r="23" spans="1:11" ht="45" customHeight="1" thickBot="1">
      <c r="A23" s="6">
        <v>2</v>
      </c>
      <c r="B23" s="2204"/>
      <c r="C23" s="97">
        <v>15</v>
      </c>
      <c r="D23" s="2225" t="str">
        <f>LOOKUP($A23*100+$C23,matrix!N$517:N$524,matrix!L$517:L$524)</f>
        <v>Spektroskopiniai analizės metodai, lab. darbai  1/2 gr.[[prof.S.Tautkus]]  AChSL</v>
      </c>
      <c r="E23" s="422"/>
      <c r="F23" s="2228"/>
      <c r="G23" s="2260"/>
      <c r="H23" s="687"/>
      <c r="I23" s="1266"/>
      <c r="J23" s="2115"/>
      <c r="K23" s="372">
        <v>15</v>
      </c>
    </row>
    <row r="24" spans="1:11" ht="23.25" customHeight="1" thickBot="1">
      <c r="A24" s="6">
        <v>2</v>
      </c>
      <c r="B24" s="2204"/>
      <c r="C24" s="154">
        <v>16</v>
      </c>
      <c r="D24" s="2197"/>
      <c r="E24" s="380"/>
      <c r="F24" s="2260"/>
      <c r="G24" s="2229"/>
      <c r="H24" s="923"/>
      <c r="I24" s="1265"/>
      <c r="J24" s="2257" t="str">
        <f>LOOKUP($A25*100+$C25,matrix!N$484:N$498,matrix!L$484:L$498)</f>
        <v>Mokslo tiriamasis darbas</v>
      </c>
      <c r="K24" s="301">
        <v>16</v>
      </c>
    </row>
    <row r="25" spans="1:11" ht="42.75" customHeight="1" thickBot="1">
      <c r="A25" s="6">
        <v>2</v>
      </c>
      <c r="B25" s="2204"/>
      <c r="C25" s="154">
        <v>17</v>
      </c>
      <c r="D25" s="2196" t="str">
        <f>LOOKUP($A25*100+$C25,matrix!N$517:N$524,matrix!L$517:L$524)</f>
        <v>Spektroskopiniai analizės metodai, lab. darbai  1/2 gr.[[prof.S.Tautkus]]  AChSL</v>
      </c>
      <c r="E25" s="377"/>
      <c r="F25" s="2229"/>
      <c r="G25" s="2172" t="s">
        <v>791</v>
      </c>
      <c r="H25" s="545"/>
      <c r="I25" s="1262"/>
      <c r="J25" s="2258"/>
      <c r="K25" s="301">
        <v>17</v>
      </c>
    </row>
    <row r="26" spans="1:11" ht="26.25" customHeight="1" thickBot="1">
      <c r="A26" s="6">
        <v>2</v>
      </c>
      <c r="B26" s="2205"/>
      <c r="C26" s="96">
        <v>18</v>
      </c>
      <c r="D26" s="2197"/>
      <c r="E26" s="379"/>
      <c r="F26" s="793"/>
      <c r="G26" s="2173"/>
      <c r="H26" s="544"/>
      <c r="I26" s="644"/>
      <c r="J26" s="2259"/>
      <c r="K26" s="303">
        <v>18</v>
      </c>
    </row>
    <row r="27" spans="1:11" ht="3" customHeight="1" thickBot="1">
      <c r="A27" s="6">
        <v>2</v>
      </c>
      <c r="B27" s="998"/>
      <c r="C27" s="999">
        <v>19</v>
      </c>
      <c r="D27" s="1005"/>
      <c r="E27" s="1006"/>
      <c r="F27" s="1007"/>
      <c r="G27" s="1008"/>
      <c r="H27" s="1009"/>
      <c r="I27" s="1010"/>
      <c r="J27" s="1040"/>
      <c r="K27" s="1004">
        <v>19</v>
      </c>
    </row>
    <row r="28" spans="1:11" ht="0.75" customHeight="1" thickBot="1">
      <c r="A28" s="6">
        <v>2</v>
      </c>
      <c r="B28" s="998"/>
      <c r="C28" s="999">
        <v>20</v>
      </c>
      <c r="D28" s="1000"/>
      <c r="E28" s="1001"/>
      <c r="F28" s="1002"/>
      <c r="G28" s="126"/>
      <c r="H28" s="1003"/>
      <c r="I28" s="644"/>
      <c r="J28" s="1050"/>
      <c r="K28" s="1004">
        <v>20</v>
      </c>
    </row>
    <row r="29" spans="1:11" ht="0.75" customHeight="1" thickBot="1">
      <c r="A29" s="6">
        <v>2</v>
      </c>
      <c r="B29" s="998"/>
      <c r="C29" s="999">
        <v>21</v>
      </c>
      <c r="D29" s="1005"/>
      <c r="E29" s="1006"/>
      <c r="F29" s="1007"/>
      <c r="G29" s="1008"/>
      <c r="H29" s="1009"/>
      <c r="I29" s="1010"/>
      <c r="J29" s="1041"/>
      <c r="K29" s="1004">
        <v>21</v>
      </c>
    </row>
    <row r="30" spans="2:11" ht="8.25" customHeight="1" thickBot="1">
      <c r="B30" s="86"/>
      <c r="C30" s="294"/>
      <c r="D30" s="87"/>
      <c r="E30" s="88"/>
      <c r="F30" s="87"/>
      <c r="G30" s="87"/>
      <c r="H30" s="100"/>
      <c r="I30" s="100"/>
      <c r="J30" s="567"/>
      <c r="K30" s="305"/>
    </row>
    <row r="31" spans="1:11" ht="18" customHeight="1" thickBot="1">
      <c r="A31" s="6">
        <v>3</v>
      </c>
      <c r="B31" s="2203" t="s">
        <v>61</v>
      </c>
      <c r="C31" s="143">
        <v>8</v>
      </c>
      <c r="D31" s="2230" t="s">
        <v>94</v>
      </c>
      <c r="E31" s="2231"/>
      <c r="F31" s="2232"/>
      <c r="G31" s="1091"/>
      <c r="H31" s="651"/>
      <c r="I31" s="644"/>
      <c r="J31" s="2257" t="str">
        <f>LOOKUP($A32*100+$C32,matrix!N$484:N$498,matrix!L$484:L$498)</f>
        <v>Mokslo tiriamasis darbas</v>
      </c>
      <c r="K31" s="300">
        <v>8</v>
      </c>
    </row>
    <row r="32" spans="1:11" ht="18.75" customHeight="1" thickBot="1">
      <c r="A32" s="6">
        <v>3</v>
      </c>
      <c r="B32" s="2204"/>
      <c r="C32" s="154">
        <v>9</v>
      </c>
      <c r="D32" s="2233"/>
      <c r="E32" s="2234"/>
      <c r="F32" s="2235"/>
      <c r="G32" s="1079"/>
      <c r="H32" s="649"/>
      <c r="I32" s="1233"/>
      <c r="J32" s="2258"/>
      <c r="K32" s="301">
        <v>9</v>
      </c>
    </row>
    <row r="33" spans="1:11" ht="18" customHeight="1">
      <c r="A33" s="6">
        <v>3</v>
      </c>
      <c r="B33" s="2204"/>
      <c r="C33" s="97">
        <v>10</v>
      </c>
      <c r="D33" s="2233"/>
      <c r="E33" s="2234"/>
      <c r="F33" s="2235"/>
      <c r="G33" s="2172"/>
      <c r="H33" s="2172"/>
      <c r="I33" s="1235"/>
      <c r="J33" s="2258"/>
      <c r="K33" s="302">
        <v>10</v>
      </c>
    </row>
    <row r="34" spans="1:11" ht="38.25" customHeight="1" thickBot="1">
      <c r="A34" s="6">
        <v>3</v>
      </c>
      <c r="B34" s="2204"/>
      <c r="C34" s="97">
        <v>11</v>
      </c>
      <c r="D34" s="2233"/>
      <c r="E34" s="2234"/>
      <c r="F34" s="2235"/>
      <c r="G34" s="2173"/>
      <c r="H34" s="2173"/>
      <c r="I34" s="1262"/>
      <c r="J34" s="2258"/>
      <c r="K34" s="302">
        <v>11</v>
      </c>
    </row>
    <row r="35" spans="1:11" ht="26.25" customHeight="1" thickBot="1">
      <c r="A35" s="6">
        <v>3</v>
      </c>
      <c r="B35" s="2204"/>
      <c r="C35" s="154">
        <v>12</v>
      </c>
      <c r="D35" s="1921"/>
      <c r="E35" s="2063"/>
      <c r="F35" s="1922"/>
      <c r="G35" s="1092"/>
      <c r="H35" s="652"/>
      <c r="I35" s="1263"/>
      <c r="J35" s="2258"/>
      <c r="K35" s="301">
        <v>12</v>
      </c>
    </row>
    <row r="36" spans="1:11" ht="33" customHeight="1" thickBot="1">
      <c r="A36" s="6">
        <v>3</v>
      </c>
      <c r="B36" s="2204"/>
      <c r="C36" s="154">
        <v>13</v>
      </c>
      <c r="D36" s="1889"/>
      <c r="E36" s="1890"/>
      <c r="F36" s="1923"/>
      <c r="G36" s="71"/>
      <c r="H36" s="660"/>
      <c r="I36" s="1264"/>
      <c r="J36" s="2258"/>
      <c r="K36" s="301">
        <v>13</v>
      </c>
    </row>
    <row r="37" spans="1:11" ht="41.25" customHeight="1" thickBot="1">
      <c r="A37" s="6">
        <v>3</v>
      </c>
      <c r="B37" s="2204"/>
      <c r="C37" s="97">
        <v>14</v>
      </c>
      <c r="D37" s="1261"/>
      <c r="E37" s="1479"/>
      <c r="F37" s="380"/>
      <c r="G37" s="2172"/>
      <c r="I37" s="1235"/>
      <c r="J37" s="2258"/>
      <c r="K37" s="302">
        <v>14</v>
      </c>
    </row>
    <row r="38" spans="1:11" ht="36.75" customHeight="1" thickBot="1">
      <c r="A38" s="6">
        <v>3</v>
      </c>
      <c r="B38" s="2204"/>
      <c r="C38" s="97">
        <v>15</v>
      </c>
      <c r="D38" s="1259"/>
      <c r="E38" s="342"/>
      <c r="F38" s="1146"/>
      <c r="G38" s="2173"/>
      <c r="I38" s="1234"/>
      <c r="J38" s="2258"/>
      <c r="K38" s="302">
        <v>15</v>
      </c>
    </row>
    <row r="39" spans="1:11" ht="38.25" customHeight="1" thickBot="1">
      <c r="A39" s="6">
        <v>3</v>
      </c>
      <c r="B39" s="2204"/>
      <c r="C39" s="154">
        <v>16</v>
      </c>
      <c r="D39" s="2226" t="str">
        <f>LOOKUP($A39*100+$C39,matrix!N$517:N$524,matrix!L$517:L$524)</f>
        <v>Dujų chromatografija, lab. darbai  1/2 gr.[[doc.V.Vičkačkaitė]]  </v>
      </c>
      <c r="E39" s="384"/>
      <c r="F39" s="2228"/>
      <c r="G39" s="1090"/>
      <c r="H39" s="2196" t="str">
        <f>LOOKUP($A38*100+$C38,matrix!N$534:N$542,matrix!L$534:L$542)</f>
        <v>Polimerų tirpalai, seminaras   [[asist.A.Bočkuvienė]]     PChL</v>
      </c>
      <c r="I39" s="1236"/>
      <c r="J39" s="2258"/>
      <c r="K39" s="301">
        <v>16</v>
      </c>
    </row>
    <row r="40" spans="1:11" ht="32.25" customHeight="1" thickBot="1">
      <c r="A40" s="6">
        <v>3</v>
      </c>
      <c r="B40" s="2204"/>
      <c r="C40" s="154">
        <v>17</v>
      </c>
      <c r="D40" s="2227"/>
      <c r="E40" s="398"/>
      <c r="F40" s="2229"/>
      <c r="G40" s="397"/>
      <c r="H40" s="2276"/>
      <c r="I40" s="2170" t="s">
        <v>795</v>
      </c>
      <c r="J40" s="2258"/>
      <c r="K40" s="306">
        <v>17</v>
      </c>
    </row>
    <row r="41" spans="1:16" ht="36" customHeight="1" thickBot="1">
      <c r="A41" s="6">
        <v>3</v>
      </c>
      <c r="B41" s="2204"/>
      <c r="C41" s="137">
        <v>18</v>
      </c>
      <c r="D41" s="2226" t="str">
        <f>LOOKUP($A41*100+$C41,matrix!N$517:N$524,matrix!L$517:L$524)</f>
        <v>Dujų chromatografija, lab. darbai  1/2 gr.[[doc.V.Vičkačkaitė]]  </v>
      </c>
      <c r="E41" s="396"/>
      <c r="F41" s="2228"/>
      <c r="G41" s="396"/>
      <c r="H41" s="2197"/>
      <c r="I41" s="2186"/>
      <c r="J41" s="2258"/>
      <c r="K41" s="387">
        <v>18</v>
      </c>
      <c r="P41" s="370"/>
    </row>
    <row r="42" spans="1:11" ht="26.25" customHeight="1" thickBot="1">
      <c r="A42" s="6">
        <v>3</v>
      </c>
      <c r="B42" s="2205"/>
      <c r="C42" s="96">
        <v>19</v>
      </c>
      <c r="D42" s="2227"/>
      <c r="E42" s="404"/>
      <c r="F42" s="2229"/>
      <c r="G42" s="405"/>
      <c r="H42" s="563"/>
      <c r="I42" s="2174"/>
      <c r="J42" s="2259"/>
      <c r="K42" s="388">
        <v>19</v>
      </c>
    </row>
    <row r="43" spans="2:11" ht="9" customHeight="1" thickBot="1">
      <c r="B43" s="89"/>
      <c r="C43" s="295"/>
      <c r="D43" s="113"/>
      <c r="E43" s="87"/>
      <c r="F43" s="87"/>
      <c r="G43" s="87"/>
      <c r="H43" s="100"/>
      <c r="I43" s="101"/>
      <c r="J43" s="567"/>
      <c r="K43" s="305"/>
    </row>
    <row r="44" spans="1:11" ht="24" customHeight="1" thickBot="1">
      <c r="A44" s="6">
        <v>4</v>
      </c>
      <c r="B44" s="2203" t="s">
        <v>62</v>
      </c>
      <c r="C44" s="143">
        <v>8</v>
      </c>
      <c r="D44" s="2245" t="str">
        <f>LOOKUP($A44*100+$C44,matrix!N$517:N$531,matrix!L$517:L$531)</f>
        <v>Dujų chromatografija  [[prof.V.Vičkačkaitė]]  AChA</v>
      </c>
      <c r="E44" s="2253" t="str">
        <f>LOOKUP($A44*100+$C44,matrix!N$567:N$567,matrix!L$567:L$567)</f>
        <v>Kietafazės reakcijos paskaita ir seminaras[[prof. A.Kareiva]]    ASA</v>
      </c>
      <c r="F44" s="620"/>
      <c r="G44" s="73"/>
      <c r="H44" s="589"/>
      <c r="I44" s="2268" t="str">
        <f>LOOKUP($A44*100+$C44,matrix!N$499:N$516,matrix!L$499:L$516)</f>
        <v>Kietafazės reakcijos, paskaita ir seminaras[[prof. A.Kareiva]]    ASA</v>
      </c>
      <c r="J44" s="566"/>
      <c r="K44" s="300">
        <v>8</v>
      </c>
    </row>
    <row r="45" spans="1:11" ht="27" customHeight="1" thickBot="1">
      <c r="A45" s="6">
        <v>4</v>
      </c>
      <c r="B45" s="2204"/>
      <c r="C45" s="154">
        <v>9</v>
      </c>
      <c r="D45" s="2246"/>
      <c r="E45" s="2254"/>
      <c r="F45" s="343"/>
      <c r="G45" s="67"/>
      <c r="H45" s="560"/>
      <c r="I45" s="2269"/>
      <c r="J45" s="2257" t="str">
        <f>LOOKUP($A45*100+$C45,matrix!N$484:N$498,matrix!L$484:L$498)</f>
        <v>Mikroorganizmų genetika   paskaita ir seminaras[[dr.R.Šapranauskas ]]   JGMC, R203</v>
      </c>
      <c r="K45" s="301">
        <v>9</v>
      </c>
    </row>
    <row r="46" spans="1:11" ht="19.5" customHeight="1" thickBot="1">
      <c r="A46" s="6">
        <v>4</v>
      </c>
      <c r="B46" s="2204"/>
      <c r="C46" s="97">
        <v>10</v>
      </c>
      <c r="D46" s="2196" t="str">
        <f>LOOKUP($A47*100+$C47,matrix!N$517:N$531,matrix!L$517:L$531)</f>
        <v> Spektroskopiniai analizės metodai  [[prof.S.Tautkus ]  AChA</v>
      </c>
      <c r="E46" s="2254"/>
      <c r="F46" s="247"/>
      <c r="G46" s="802"/>
      <c r="H46" s="91"/>
      <c r="I46" s="2269"/>
      <c r="J46" s="2258"/>
      <c r="K46" s="302">
        <v>10</v>
      </c>
    </row>
    <row r="47" spans="1:11" ht="51" customHeight="1" thickBot="1">
      <c r="A47" s="6">
        <v>4</v>
      </c>
      <c r="B47" s="2204"/>
      <c r="C47" s="97">
        <v>11</v>
      </c>
      <c r="D47" s="2197"/>
      <c r="E47" s="2255"/>
      <c r="F47" s="970"/>
      <c r="G47" s="2277" t="s">
        <v>790</v>
      </c>
      <c r="H47" s="577"/>
      <c r="I47" s="2270"/>
      <c r="J47" s="2259"/>
      <c r="K47" s="302">
        <v>11</v>
      </c>
    </row>
    <row r="48" spans="1:11" ht="25.5" customHeight="1" thickBot="1">
      <c r="A48" s="6">
        <v>4</v>
      </c>
      <c r="B48" s="2204"/>
      <c r="C48" s="154">
        <v>12</v>
      </c>
      <c r="D48" s="510"/>
      <c r="E48" s="73"/>
      <c r="F48" s="923"/>
      <c r="G48" s="1918"/>
      <c r="H48" s="91"/>
      <c r="I48" s="2092" t="str">
        <f>LOOKUP($A49*100+$C49,matrix!N$499:N$516,matrix!L$499:L$516)</f>
        <v>  f-Elementų chemija ir fizika, paskaita ir tiriamasis darbas   [[doc. A.Katelnikovas]]   OChA</v>
      </c>
      <c r="J48" s="2113" t="str">
        <f>LOOKUP($A48*100+$C48,matrix!N$484:N$498,matrix!L$484:L$498)</f>
        <v>Sintetinė biologija, paskaita ir seminaras[[dr.L.Mažutis]]  JGMC, R203</v>
      </c>
      <c r="K48" s="301">
        <v>12</v>
      </c>
    </row>
    <row r="49" spans="1:11" ht="54.75" customHeight="1" thickBot="1">
      <c r="A49" s="6">
        <v>4</v>
      </c>
      <c r="B49" s="2204"/>
      <c r="C49" s="154">
        <v>13</v>
      </c>
      <c r="D49" s="542"/>
      <c r="E49" s="67"/>
      <c r="F49" s="971"/>
      <c r="G49" s="1611" t="str">
        <f>LOOKUP($A49*100+$C49,matrix!N$549:N$561,matrix!L$549:L$561)</f>
        <v>Modernioji organinė sintezė, seminaras[[lekt. I. Karpavičienė]]   TChA</v>
      </c>
      <c r="H49" s="72"/>
      <c r="I49" s="2105"/>
      <c r="J49" s="2114"/>
      <c r="K49" s="301">
        <v>13</v>
      </c>
    </row>
    <row r="50" spans="1:11" ht="33" customHeight="1" thickBot="1">
      <c r="A50" s="6">
        <v>4</v>
      </c>
      <c r="B50" s="2204"/>
      <c r="C50" s="97">
        <v>14</v>
      </c>
      <c r="D50" s="2196" t="str">
        <f>LOOKUP($A50*100+$C50,matrix!N$517:N$532,matrix!L$517:L$532)</f>
        <v>Imunoanalizė   [[prof. A.Ramanavičienė]]   AChA</v>
      </c>
      <c r="E50" s="2250"/>
      <c r="F50" s="2261"/>
      <c r="G50" s="1597"/>
      <c r="H50" s="2271"/>
      <c r="I50" s="2267"/>
      <c r="J50" s="2115"/>
      <c r="K50" s="302">
        <v>14</v>
      </c>
    </row>
    <row r="51" spans="1:11" ht="24.75" customHeight="1" thickBot="1">
      <c r="A51" s="6">
        <v>4</v>
      </c>
      <c r="B51" s="2204"/>
      <c r="C51" s="97">
        <v>15</v>
      </c>
      <c r="D51" s="2197"/>
      <c r="E51" s="2251"/>
      <c r="F51" s="2262"/>
      <c r="G51" s="1599"/>
      <c r="H51" s="2271"/>
      <c r="I51" s="1064"/>
      <c r="J51" s="927"/>
      <c r="K51" s="302">
        <v>15</v>
      </c>
    </row>
    <row r="52" spans="1:11" ht="37.5" customHeight="1" thickBot="1">
      <c r="A52" s="6">
        <v>4</v>
      </c>
      <c r="B52" s="2204"/>
      <c r="C52" s="154">
        <v>16</v>
      </c>
      <c r="D52" s="2196" t="str">
        <f>LOOKUP($A52*100+$C52,matrix!N$517:N$532,matrix!L$517:L$532)</f>
        <v>Imunoanalizė, tiriamasis darbas   (1/2 gr.  1/2 sav.)    [[prof. A.Ramanavičienė]]   AChL</v>
      </c>
      <c r="E52" s="2252"/>
      <c r="F52" s="2263"/>
      <c r="G52" s="1598"/>
      <c r="H52" s="2272"/>
      <c r="I52" s="2092"/>
      <c r="J52" s="928"/>
      <c r="K52" s="301">
        <v>16</v>
      </c>
    </row>
    <row r="53" spans="1:11" ht="37.5" customHeight="1" thickBot="1">
      <c r="A53" s="6">
        <v>4</v>
      </c>
      <c r="B53" s="2204"/>
      <c r="C53" s="148">
        <v>17</v>
      </c>
      <c r="D53" s="2197"/>
      <c r="E53" s="545"/>
      <c r="F53" s="968"/>
      <c r="G53" s="72"/>
      <c r="H53" s="422"/>
      <c r="I53" s="2267"/>
      <c r="J53" s="622"/>
      <c r="K53" s="307">
        <v>17</v>
      </c>
    </row>
    <row r="54" spans="1:11" ht="16.5" customHeight="1" thickBot="1">
      <c r="A54" s="6">
        <v>4</v>
      </c>
      <c r="B54" s="2204"/>
      <c r="C54" s="385">
        <v>18</v>
      </c>
      <c r="D54" s="423"/>
      <c r="E54" s="338"/>
      <c r="F54" s="969"/>
      <c r="G54" s="403"/>
      <c r="H54" s="564"/>
      <c r="I54" s="1264"/>
      <c r="J54" s="568"/>
      <c r="K54" s="386">
        <v>18</v>
      </c>
    </row>
    <row r="55" spans="1:11" ht="3" customHeight="1" thickBot="1">
      <c r="A55" s="6">
        <v>4</v>
      </c>
      <c r="B55" s="2205"/>
      <c r="C55" s="96">
        <v>19</v>
      </c>
      <c r="D55" s="21"/>
      <c r="E55" s="344"/>
      <c r="F55" s="602"/>
      <c r="G55" s="106"/>
      <c r="H55" s="559"/>
      <c r="I55" s="442"/>
      <c r="J55" s="565"/>
      <c r="K55" s="303">
        <v>19</v>
      </c>
    </row>
    <row r="56" spans="2:11" ht="15" customHeight="1" thickBot="1">
      <c r="B56" s="86"/>
      <c r="C56" s="294"/>
      <c r="D56" s="90"/>
      <c r="E56" s="549"/>
      <c r="F56" s="621"/>
      <c r="G56" s="90"/>
      <c r="H56" s="549"/>
      <c r="I56" s="571"/>
      <c r="J56" s="569"/>
      <c r="K56" s="305"/>
    </row>
    <row r="57" spans="1:11" ht="12.75" customHeight="1" thickBot="1">
      <c r="A57" s="6">
        <v>5</v>
      </c>
      <c r="B57" s="2203" t="s">
        <v>63</v>
      </c>
      <c r="C57" s="295">
        <v>8</v>
      </c>
      <c r="D57" s="273"/>
      <c r="E57" s="274"/>
      <c r="F57" s="274"/>
      <c r="G57" s="274"/>
      <c r="H57" s="273"/>
      <c r="I57" s="2264" t="s">
        <v>94</v>
      </c>
      <c r="J57" s="568"/>
      <c r="K57" s="346">
        <v>8</v>
      </c>
    </row>
    <row r="58" spans="1:11" ht="15" customHeight="1" thickBot="1">
      <c r="A58" s="6">
        <v>5</v>
      </c>
      <c r="B58" s="2204"/>
      <c r="C58" s="152">
        <v>9</v>
      </c>
      <c r="D58" s="310"/>
      <c r="E58" s="311"/>
      <c r="F58" s="312"/>
      <c r="G58" s="312"/>
      <c r="H58" s="345"/>
      <c r="I58" s="2265"/>
      <c r="J58" s="570"/>
      <c r="K58" s="347">
        <v>9</v>
      </c>
    </row>
    <row r="59" spans="1:11" ht="11.25" customHeight="1">
      <c r="A59" s="6">
        <v>5</v>
      </c>
      <c r="B59" s="2204"/>
      <c r="C59" s="296">
        <v>10</v>
      </c>
      <c r="D59" s="2230" t="s">
        <v>42</v>
      </c>
      <c r="E59" s="2231"/>
      <c r="F59" s="2231"/>
      <c r="G59" s="2231"/>
      <c r="H59" s="2232"/>
      <c r="I59" s="2265"/>
      <c r="J59" s="2113" t="str">
        <f>LOOKUP($A59*100+$C59,matrix!N$488:N$498,matrix!L$488:L$498)</f>
        <v>Molekulinė vėžio biologija ir imunologija   [[dr.K.Sužiedėlis]]   JGMC,  R406</v>
      </c>
      <c r="K59" s="308">
        <v>10</v>
      </c>
    </row>
    <row r="60" spans="1:11" ht="16.5" customHeight="1">
      <c r="A60" s="6">
        <v>5</v>
      </c>
      <c r="B60" s="2204"/>
      <c r="C60" s="296">
        <v>11</v>
      </c>
      <c r="D60" s="2233"/>
      <c r="E60" s="2234"/>
      <c r="F60" s="2234"/>
      <c r="G60" s="2234"/>
      <c r="H60" s="2235"/>
      <c r="I60" s="2265"/>
      <c r="J60" s="2114"/>
      <c r="K60" s="308">
        <v>11</v>
      </c>
    </row>
    <row r="61" spans="1:11" ht="24" customHeight="1">
      <c r="A61" s="6">
        <v>5</v>
      </c>
      <c r="B61" s="2204"/>
      <c r="C61" s="156">
        <v>12</v>
      </c>
      <c r="D61" s="2233"/>
      <c r="E61" s="2234"/>
      <c r="F61" s="2234"/>
      <c r="G61" s="2234"/>
      <c r="H61" s="2235"/>
      <c r="I61" s="2265"/>
      <c r="J61" s="2114"/>
      <c r="K61" s="309">
        <v>12</v>
      </c>
    </row>
    <row r="62" spans="1:11" ht="21.75" customHeight="1">
      <c r="A62" s="6">
        <v>5</v>
      </c>
      <c r="B62" s="2204"/>
      <c r="C62" s="156">
        <v>13</v>
      </c>
      <c r="D62" s="2233"/>
      <c r="E62" s="2234"/>
      <c r="F62" s="2234"/>
      <c r="G62" s="2234"/>
      <c r="H62" s="2235"/>
      <c r="I62" s="2265"/>
      <c r="J62" s="2114"/>
      <c r="K62" s="309">
        <v>13</v>
      </c>
    </row>
    <row r="63" spans="1:11" ht="14.25" customHeight="1" thickBot="1">
      <c r="A63" s="6">
        <v>5</v>
      </c>
      <c r="B63" s="2204"/>
      <c r="C63" s="296">
        <v>14</v>
      </c>
      <c r="D63" s="2247"/>
      <c r="E63" s="2248"/>
      <c r="F63" s="2248"/>
      <c r="G63" s="2248"/>
      <c r="H63" s="2249"/>
      <c r="I63" s="2266"/>
      <c r="J63" s="2115"/>
      <c r="K63" s="308">
        <v>14</v>
      </c>
    </row>
    <row r="64" spans="1:11" ht="22.5" customHeight="1" thickBot="1">
      <c r="A64" s="6">
        <v>5</v>
      </c>
      <c r="B64" s="2205"/>
      <c r="C64" s="135">
        <v>15</v>
      </c>
      <c r="D64" s="635"/>
      <c r="E64" s="218"/>
      <c r="F64" s="636"/>
      <c r="G64" s="636"/>
      <c r="H64" s="635"/>
      <c r="I64" s="843"/>
      <c r="J64" s="637"/>
      <c r="K64" s="348">
        <v>15</v>
      </c>
    </row>
  </sheetData>
  <sheetProtection/>
  <mergeCells count="52">
    <mergeCell ref="J59:J63"/>
    <mergeCell ref="J45:J47"/>
    <mergeCell ref="J31:J42"/>
    <mergeCell ref="J48:J50"/>
    <mergeCell ref="I40:I42"/>
    <mergeCell ref="G47:G48"/>
    <mergeCell ref="I52:I53"/>
    <mergeCell ref="G33:G34"/>
    <mergeCell ref="G37:G38"/>
    <mergeCell ref="H39:H41"/>
    <mergeCell ref="J4:J10"/>
    <mergeCell ref="J11:J13"/>
    <mergeCell ref="J17:J23"/>
    <mergeCell ref="I4:I7"/>
    <mergeCell ref="I8:I11"/>
    <mergeCell ref="H12:H14"/>
    <mergeCell ref="E12:E14"/>
    <mergeCell ref="F23:F25"/>
    <mergeCell ref="G22:G24"/>
    <mergeCell ref="F50:F52"/>
    <mergeCell ref="I57:I63"/>
    <mergeCell ref="H33:H34"/>
    <mergeCell ref="I48:I50"/>
    <mergeCell ref="I44:I47"/>
    <mergeCell ref="H50:H52"/>
    <mergeCell ref="E50:E52"/>
    <mergeCell ref="D52:D53"/>
    <mergeCell ref="E44:E47"/>
    <mergeCell ref="D1:K1"/>
    <mergeCell ref="D4:H9"/>
    <mergeCell ref="J24:J26"/>
    <mergeCell ref="I16:I19"/>
    <mergeCell ref="I20:I21"/>
    <mergeCell ref="G10:G12"/>
    <mergeCell ref="G25:G26"/>
    <mergeCell ref="B31:B42"/>
    <mergeCell ref="B4:B14"/>
    <mergeCell ref="D16:F19"/>
    <mergeCell ref="B16:B26"/>
    <mergeCell ref="B57:B64"/>
    <mergeCell ref="B44:B55"/>
    <mergeCell ref="D44:D45"/>
    <mergeCell ref="D46:D47"/>
    <mergeCell ref="D50:D51"/>
    <mergeCell ref="D59:H63"/>
    <mergeCell ref="D23:D24"/>
    <mergeCell ref="D25:D26"/>
    <mergeCell ref="D41:D42"/>
    <mergeCell ref="F39:F40"/>
    <mergeCell ref="F41:F42"/>
    <mergeCell ref="D39:D40"/>
    <mergeCell ref="D31:F36"/>
  </mergeCells>
  <printOptions/>
  <pageMargins left="0.2755905511811024" right="0.15748031496062992" top="0.2755905511811024" bottom="0.1968503937007874" header="0.2362204724409449" footer="0.15748031496062992"/>
  <pageSetup horizontalDpi="600" verticalDpi="600" orientation="portrait" paperSize="8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J37" sqref="J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Chemijos Fakultetas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Jurgis Barkauskas</dc:creator>
  <cp:keywords/>
  <dc:description/>
  <cp:lastModifiedBy>Giedre</cp:lastModifiedBy>
  <cp:lastPrinted>2017-09-11T07:00:13Z</cp:lastPrinted>
  <dcterms:created xsi:type="dcterms:W3CDTF">2000-08-21T12:36:39Z</dcterms:created>
  <dcterms:modified xsi:type="dcterms:W3CDTF">2017-09-11T13:31:03Z</dcterms:modified>
  <cp:category/>
  <cp:version/>
  <cp:contentType/>
  <cp:contentStatus/>
</cp:coreProperties>
</file>